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chartsheets/sheet2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/>
  <mc:AlternateContent xmlns:mc="http://schemas.openxmlformats.org/markup-compatibility/2006">
    <mc:Choice Requires="x15">
      <x15ac:absPath xmlns:x15ac="http://schemas.microsoft.com/office/spreadsheetml/2010/11/ac" url="\\192.168.1.2\jodibor\"/>
    </mc:Choice>
  </mc:AlternateContent>
  <xr:revisionPtr revIDLastSave="0" documentId="13_ncr:1_{73780783-A828-4A1E-8E9F-295194A3B9FE}" xr6:coauthVersionLast="47" xr6:coauthVersionMax="47" xr10:uidLastSave="{00000000-0000-0000-0000-000000000000}"/>
  <bookViews>
    <workbookView xWindow="-120" yWindow="-120" windowWidth="29040" windowHeight="15720" tabRatio="937" activeTab="7" xr2:uid="{69AD56E9-8ED6-496E-A2A1-30F4AB8C0DFB}"/>
  </bookViews>
  <sheets>
    <sheet name="CHART3" sheetId="32" r:id="rId1"/>
    <sheet name="RATES2" sheetId="31" r:id="rId2"/>
    <sheet name="CHART2" sheetId="29" r:id="rId3"/>
    <sheet name=" RATES1" sheetId="25" r:id="rId4"/>
    <sheet name="CHART1" sheetId="24" r:id="rId5"/>
    <sheet name="CALCULATIONS" sheetId="2" r:id="rId6"/>
    <sheet name="SUMMARY OF RATES AR" sheetId="33" r:id="rId7"/>
    <sheet name="SUMMARY OF RATES" sheetId="10" r:id="rId8"/>
  </sheets>
  <definedNames>
    <definedName name="_xlnm.Print_Area" localSheetId="5">CALCULATIONS!$A$1:$Q$14</definedName>
    <definedName name="_xlnm.Print_Area" localSheetId="7">'SUMMARY OF RATES'!$A$1:$G$21</definedName>
    <definedName name="_xlnm.Print_Area" localSheetId="6">'SUMMARY OF RATES AR'!$A$1:$G$20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33" l="1"/>
  <c r="E2" i="2"/>
  <c r="B2" i="2"/>
  <c r="B33" i="10"/>
  <c r="B33" i="33"/>
  <c r="Q7" i="2"/>
  <c r="Q5" i="2"/>
  <c r="Q3" i="2"/>
  <c r="Q4" i="2"/>
  <c r="Q8" i="2"/>
  <c r="G36" i="33"/>
  <c r="Q2" i="2"/>
  <c r="G33" i="10" s="1"/>
  <c r="G33" i="33"/>
  <c r="Q6" i="2"/>
  <c r="Q13" i="2" s="1"/>
  <c r="Q9" i="2"/>
  <c r="G36" i="10" s="1"/>
  <c r="P7" i="2"/>
  <c r="P5" i="2"/>
  <c r="P3" i="2"/>
  <c r="P4" i="2"/>
  <c r="P8" i="2"/>
  <c r="P2" i="2"/>
  <c r="P6" i="2"/>
  <c r="P9" i="2"/>
  <c r="N6" i="2"/>
  <c r="N4" i="2"/>
  <c r="N2" i="2"/>
  <c r="F33" i="10" s="1"/>
  <c r="F33" i="33"/>
  <c r="N8" i="2"/>
  <c r="F36" i="33"/>
  <c r="N7" i="2"/>
  <c r="N3" i="2"/>
  <c r="N5" i="2"/>
  <c r="N9" i="2"/>
  <c r="F36" i="10"/>
  <c r="M6" i="2"/>
  <c r="M4" i="2"/>
  <c r="M2" i="2"/>
  <c r="M8" i="2"/>
  <c r="M7" i="2"/>
  <c r="M3" i="2"/>
  <c r="M5" i="2"/>
  <c r="M9" i="2"/>
  <c r="K7" i="2"/>
  <c r="K4" i="2"/>
  <c r="K2" i="2"/>
  <c r="E33" i="10"/>
  <c r="E33" i="33"/>
  <c r="K8" i="2"/>
  <c r="K6" i="2"/>
  <c r="K3" i="2"/>
  <c r="K5" i="2"/>
  <c r="K17" i="2" s="1"/>
  <c r="K15" i="2"/>
  <c r="K9" i="2"/>
  <c r="E36" i="10" s="1"/>
  <c r="K16" i="2"/>
  <c r="K18" i="2" s="1"/>
  <c r="E36" i="33"/>
  <c r="J7" i="2"/>
  <c r="J4" i="2"/>
  <c r="J2" i="2"/>
  <c r="J8" i="2"/>
  <c r="J6" i="2"/>
  <c r="J3" i="2"/>
  <c r="J5" i="2"/>
  <c r="J9" i="2"/>
  <c r="H9" i="2"/>
  <c r="D36" i="10" s="1"/>
  <c r="H6" i="2"/>
  <c r="H3" i="2"/>
  <c r="H7" i="2"/>
  <c r="H4" i="2"/>
  <c r="H2" i="2"/>
  <c r="D33" i="33"/>
  <c r="D33" i="10"/>
  <c r="H5" i="2"/>
  <c r="H8" i="2"/>
  <c r="D36" i="33"/>
  <c r="G9" i="2"/>
  <c r="G6" i="2"/>
  <c r="G3" i="2"/>
  <c r="G7" i="2"/>
  <c r="G4" i="2"/>
  <c r="G2" i="2"/>
  <c r="G5" i="2"/>
  <c r="G8" i="2"/>
  <c r="E8" i="2"/>
  <c r="E3" i="2"/>
  <c r="E9" i="2"/>
  <c r="C36" i="10"/>
  <c r="E7" i="2"/>
  <c r="E4" i="2"/>
  <c r="E5" i="2"/>
  <c r="C36" i="33" s="1"/>
  <c r="E6" i="2"/>
  <c r="E13" i="2" s="1"/>
  <c r="D8" i="2"/>
  <c r="D3" i="2"/>
  <c r="D9" i="2"/>
  <c r="D7" i="2"/>
  <c r="D4" i="2"/>
  <c r="D2" i="2"/>
  <c r="D5" i="2"/>
  <c r="D6" i="2"/>
  <c r="B3" i="2"/>
  <c r="B4" i="2"/>
  <c r="B5" i="2"/>
  <c r="B6" i="2"/>
  <c r="B8" i="2"/>
  <c r="B36" i="33"/>
  <c r="B9" i="2"/>
  <c r="B36" i="10"/>
  <c r="B7" i="2"/>
  <c r="A3" i="2"/>
  <c r="A4" i="2"/>
  <c r="A5" i="2"/>
  <c r="A6" i="2"/>
  <c r="A8" i="2"/>
  <c r="A9" i="2"/>
  <c r="A7" i="2"/>
  <c r="A2" i="2"/>
  <c r="A1" i="33"/>
  <c r="G4" i="33"/>
  <c r="G5" i="33"/>
  <c r="G6" i="33"/>
  <c r="G7" i="33"/>
  <c r="G8" i="33"/>
  <c r="G9" i="33"/>
  <c r="G10" i="33"/>
  <c r="G3" i="33"/>
  <c r="F4" i="33"/>
  <c r="F5" i="33"/>
  <c r="F6" i="33"/>
  <c r="F7" i="33"/>
  <c r="F9" i="33"/>
  <c r="F10" i="33"/>
  <c r="F3" i="33"/>
  <c r="E4" i="33"/>
  <c r="E5" i="33"/>
  <c r="E6" i="33"/>
  <c r="E7" i="33"/>
  <c r="E8" i="33"/>
  <c r="E9" i="33"/>
  <c r="E10" i="33"/>
  <c r="E3" i="33"/>
  <c r="D4" i="33"/>
  <c r="D5" i="33"/>
  <c r="D6" i="33"/>
  <c r="D7" i="33"/>
  <c r="D8" i="33"/>
  <c r="D9" i="33"/>
  <c r="D10" i="33"/>
  <c r="D3" i="33"/>
  <c r="C4" i="33"/>
  <c r="C5" i="33"/>
  <c r="C6" i="33"/>
  <c r="C7" i="33"/>
  <c r="C8" i="33"/>
  <c r="C9" i="33"/>
  <c r="C10" i="33"/>
  <c r="C3" i="33"/>
  <c r="B4" i="33"/>
  <c r="B5" i="33"/>
  <c r="B6" i="33"/>
  <c r="B7" i="33"/>
  <c r="B8" i="33"/>
  <c r="B9" i="33"/>
  <c r="B10" i="33"/>
  <c r="B3" i="33"/>
  <c r="N13" i="2" l="1"/>
  <c r="H17" i="2"/>
  <c r="H15" i="2"/>
  <c r="E16" i="2"/>
  <c r="C12" i="33"/>
  <c r="C13" i="10"/>
  <c r="B3" i="25"/>
  <c r="B3" i="31"/>
  <c r="E15" i="2"/>
  <c r="C33" i="10"/>
  <c r="C33" i="33"/>
  <c r="E17" i="2"/>
  <c r="E18" i="2" s="1"/>
  <c r="B15" i="2"/>
  <c r="G12" i="33"/>
  <c r="B7" i="31"/>
  <c r="B7" i="25"/>
  <c r="G13" i="10"/>
  <c r="Q16" i="2"/>
  <c r="Q15" i="2"/>
  <c r="Q17" i="2"/>
  <c r="F13" i="10"/>
  <c r="B6" i="31"/>
  <c r="B6" i="25"/>
  <c r="F12" i="33"/>
  <c r="N17" i="2"/>
  <c r="N15" i="2"/>
  <c r="N16" i="2"/>
  <c r="N18" i="2" s="1"/>
  <c r="E14" i="10"/>
  <c r="E13" i="33"/>
  <c r="D5" i="25"/>
  <c r="D5" i="31"/>
  <c r="K13" i="2"/>
  <c r="H16" i="2"/>
  <c r="H18" i="2" s="1"/>
  <c r="H13" i="2"/>
  <c r="B17" i="2"/>
  <c r="B16" i="2"/>
  <c r="B13" i="2"/>
  <c r="B2" i="31" s="1"/>
  <c r="B13" i="10"/>
  <c r="B2" i="25"/>
  <c r="B12" i="33" l="1"/>
  <c r="C14" i="10"/>
  <c r="D3" i="25"/>
  <c r="D3" i="31"/>
  <c r="C13" i="33"/>
  <c r="Q18" i="2"/>
  <c r="F13" i="33"/>
  <c r="D6" i="31"/>
  <c r="F14" i="10"/>
  <c r="D6" i="25"/>
  <c r="B5" i="25"/>
  <c r="E13" i="10"/>
  <c r="E12" i="33"/>
  <c r="B5" i="31"/>
  <c r="D13" i="10"/>
  <c r="D12" i="33"/>
  <c r="B4" i="25"/>
  <c r="B4" i="31"/>
  <c r="D14" i="10"/>
  <c r="D13" i="33"/>
  <c r="D4" i="25"/>
  <c r="D4" i="31"/>
  <c r="B18" i="2"/>
  <c r="D7" i="25" l="1"/>
  <c r="G13" i="33"/>
  <c r="D7" i="31"/>
  <c r="G14" i="10"/>
  <c r="D2" i="25"/>
  <c r="B13" i="33"/>
  <c r="B14" i="10"/>
  <c r="D2" i="31"/>
</calcChain>
</file>

<file path=xl/sharedStrings.xml><?xml version="1.0" encoding="utf-8"?>
<sst xmlns="http://schemas.openxmlformats.org/spreadsheetml/2006/main" count="88" uniqueCount="67">
  <si>
    <t>O/N RATE</t>
  </si>
  <si>
    <t>AVERAGE PRICE FOR O/N RATE</t>
  </si>
  <si>
    <t>ONE MONTH RATE</t>
  </si>
  <si>
    <t>SIX MONTHS RATE</t>
  </si>
  <si>
    <t>THREE MONTHS RATE</t>
  </si>
  <si>
    <t>O/N</t>
  </si>
  <si>
    <t>ONE MONTH</t>
  </si>
  <si>
    <t>THREE MONTHS</t>
  </si>
  <si>
    <t>SIX MONTHS</t>
  </si>
  <si>
    <t>ONE WEEK</t>
  </si>
  <si>
    <t>ONE WEEK  RATE</t>
  </si>
  <si>
    <t>C.V</t>
  </si>
  <si>
    <t>G.M</t>
  </si>
  <si>
    <t>STDV</t>
  </si>
  <si>
    <t>Coefficient of Variation</t>
  </si>
  <si>
    <t>PARTICIPANTS</t>
  </si>
  <si>
    <t>JORDAN KUWAIT BANK</t>
  </si>
  <si>
    <t>BANK OF JORDAN</t>
  </si>
  <si>
    <t>CAIRO AMMAN BANK</t>
  </si>
  <si>
    <t>ONE YEAR</t>
  </si>
  <si>
    <t>اعلى اسعار</t>
  </si>
  <si>
    <t>ادنى اسعار</t>
  </si>
  <si>
    <t>Lowest Rates</t>
  </si>
  <si>
    <t>Highest Rates</t>
  </si>
  <si>
    <t>AVERAGE RATES % (JODIBOR) *</t>
  </si>
  <si>
    <t>Coefficient of Variation %</t>
  </si>
  <si>
    <t>البنوك المفوضة بالتسعير</t>
  </si>
  <si>
    <t>ليلة واحدة</t>
  </si>
  <si>
    <t>اسبوع</t>
  </si>
  <si>
    <t>شهر واحد</t>
  </si>
  <si>
    <t>ثلاثة أشهر</t>
  </si>
  <si>
    <t>ستة أشهر</t>
  </si>
  <si>
    <t>سنة واحدة</t>
  </si>
  <si>
    <t>البنك العربي</t>
  </si>
  <si>
    <t>بنك الاسكان للتجارة والتمويل</t>
  </si>
  <si>
    <t>البنك الأردني الكويتي</t>
  </si>
  <si>
    <t>البنك الأهلي الأردني</t>
  </si>
  <si>
    <t>بنك الأردن</t>
  </si>
  <si>
    <t>بنك القاهرة عمان</t>
  </si>
  <si>
    <t>معامل الاختلاف %</t>
  </si>
  <si>
    <t>*</t>
  </si>
  <si>
    <t>CAPITAL BANK OF JORDAN</t>
  </si>
  <si>
    <t>بنك المال الأردني</t>
  </si>
  <si>
    <t>First Highest Rates =</t>
  </si>
  <si>
    <t>First Lowest Rates =</t>
  </si>
  <si>
    <t xml:space="preserve"> أول اعلى اسعار = </t>
  </si>
  <si>
    <t>اول ادنى اسعار =</t>
  </si>
  <si>
    <t>JORDAN AHLI BANK</t>
  </si>
  <si>
    <t>* AVERAGE RATE EXCLUDING THE HIGHEST AND LOWEST INTEREST RATES</t>
  </si>
  <si>
    <t>يحتسب المعدل (الوسط الحسابي البسيط) بعد استثناء أعلى سعر وأدنى سعر</t>
  </si>
  <si>
    <t>Email: abjit@abj.org.jo</t>
  </si>
  <si>
    <t>معدل الفائدة % (الجوديبر) *</t>
  </si>
  <si>
    <t>بنك الإتحاد</t>
  </si>
  <si>
    <t>BANK AL ETIHAD</t>
  </si>
  <si>
    <t xml:space="preserve">ARAB BANK </t>
  </si>
  <si>
    <t>The Housing Bank</t>
  </si>
  <si>
    <t>AVERAGE RATES 29-8-2005</t>
  </si>
  <si>
    <t xml:space="preserve"> </t>
  </si>
  <si>
    <t>AVERAGE PRICE FOR ONE YEAR RATE FOR 6 BANKS</t>
  </si>
  <si>
    <t>AVERAGE PRICE FOR SIX MONTHS  RATE FOR 6 BANKS</t>
  </si>
  <si>
    <t>AVERAGE PRICE FOR THREE MONTH RATE FOR 6 BANKS</t>
  </si>
  <si>
    <t>AVERAGE PRICE FOR ONE MONTH  RATE FOR 6 BANKS</t>
  </si>
  <si>
    <t>AVERAGE PRICE FOR ONE WEEK RATE FOR 6 BANKS</t>
  </si>
  <si>
    <t>AVERAGE PRICE FOR O/N RATE FOR 6 BANKS</t>
  </si>
  <si>
    <t>AVERAGE RATES 9-6</t>
  </si>
  <si>
    <t>AVERAGE RATES 10-6</t>
  </si>
  <si>
    <t>AVERAGE RATES 10-6-2026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</si>
</sst>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0"/>
    <numFmt numFmtId="165" formatCode="0.000"/>
    <numFmt numFmtId="166" formatCode="[$-409]d\-mmm\-yyyy;@"/>
    <numFmt numFmtId="167" formatCode="[$-10A0000]d\ mmmm\ yyyy;@"/>
    <numFmt numFmtId="168" formatCode="0.000;[Red]0.000"/>
  </numFmts>
  <fonts count="22" x14ac:knownFonts="1">
    <font>
      <sz val="10"/>
      <name val="Arial"/>
    </font>
    <font>
      <b/>
      <sz val="18"/>
      <name val="Arial"/>
      <family val="2"/>
    </font>
    <font>
      <b/>
      <sz val="16"/>
      <name val="Arial"/>
      <family val="2"/>
    </font>
    <font>
      <b/>
      <sz val="20"/>
      <color indexed="12"/>
      <name val="Arial"/>
      <family val="2"/>
    </font>
    <font>
      <b/>
      <sz val="18"/>
      <color indexed="8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b/>
      <sz val="14"/>
      <color indexed="12"/>
      <name val="Arial"/>
      <family val="2"/>
    </font>
    <font>
      <sz val="14"/>
      <name val="Arial"/>
      <family val="2"/>
    </font>
    <font>
      <sz val="14"/>
      <color indexed="12"/>
      <name val="Arial"/>
      <family val="2"/>
    </font>
    <font>
      <b/>
      <sz val="10"/>
      <name val="Arial"/>
      <family val="2"/>
    </font>
    <font>
      <b/>
      <sz val="20"/>
      <color indexed="48"/>
      <name val="Arial"/>
      <family val="2"/>
    </font>
    <font>
      <b/>
      <sz val="26"/>
      <color indexed="48"/>
      <name val="Arial"/>
      <family val="2"/>
    </font>
    <font>
      <b/>
      <sz val="16"/>
      <color indexed="10"/>
      <name val="Arial"/>
      <family val="2"/>
    </font>
    <font>
      <b/>
      <sz val="16"/>
      <color indexed="17"/>
      <name val="Arial"/>
      <family val="2"/>
    </font>
    <font>
      <b/>
      <sz val="20"/>
      <name val="Arabic Transparent"/>
      <charset val="178"/>
    </font>
    <font>
      <b/>
      <sz val="20"/>
      <color indexed="48"/>
      <name val="Arabic Transparent"/>
      <charset val="178"/>
    </font>
    <font>
      <sz val="10"/>
      <color indexed="57"/>
      <name val="Arial"/>
      <family val="2"/>
    </font>
    <font>
      <b/>
      <sz val="18"/>
      <color indexed="57"/>
      <name val="Arial"/>
      <family val="2"/>
    </font>
    <font>
      <b/>
      <sz val="18"/>
      <color indexed="10"/>
      <name val="Arial"/>
      <family val="2"/>
    </font>
    <font>
      <b/>
      <sz val="16"/>
      <color indexed="57"/>
      <name val="Arial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1" xfId="0" applyBorder="1"/>
    <xf numFmtId="0" fontId="0" fillId="2" borderId="0" xfId="0" applyFill="1"/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164" fontId="3" fillId="0" borderId="0" xfId="0" applyNumberFormat="1" applyFont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8" fillId="0" borderId="0" xfId="0" applyFont="1"/>
    <xf numFmtId="0" fontId="7" fillId="0" borderId="5" xfId="0" applyFont="1" applyBorder="1" applyAlignment="1">
      <alignment horizontal="center" vertical="center" wrapText="1"/>
    </xf>
    <xf numFmtId="0" fontId="8" fillId="0" borderId="6" xfId="0" applyFont="1" applyBorder="1"/>
    <xf numFmtId="0" fontId="5" fillId="0" borderId="7" xfId="0" applyFont="1" applyBorder="1" applyAlignment="1">
      <alignment horizontal="center"/>
    </xf>
    <xf numFmtId="0" fontId="8" fillId="2" borderId="6" xfId="0" applyFont="1" applyFill="1" applyBorder="1"/>
    <xf numFmtId="0" fontId="9" fillId="2" borderId="7" xfId="0" applyFont="1" applyFill="1" applyBorder="1"/>
    <xf numFmtId="0" fontId="5" fillId="3" borderId="8" xfId="0" applyFont="1" applyFill="1" applyBorder="1" applyAlignment="1">
      <alignment horizontal="centerContinuous" vertical="center" wrapText="1"/>
    </xf>
    <xf numFmtId="164" fontId="7" fillId="2" borderId="8" xfId="0" applyNumberFormat="1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Continuous" vertical="center" wrapText="1"/>
    </xf>
    <xf numFmtId="0" fontId="5" fillId="0" borderId="0" xfId="0" applyFont="1" applyAlignment="1">
      <alignment horizontal="center"/>
    </xf>
    <xf numFmtId="164" fontId="9" fillId="0" borderId="0" xfId="0" applyNumberFormat="1" applyFont="1" applyAlignment="1">
      <alignment horizontal="center"/>
    </xf>
    <xf numFmtId="164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7" fillId="3" borderId="8" xfId="0" applyFont="1" applyFill="1" applyBorder="1" applyAlignment="1">
      <alignment horizontal="center" vertical="center" wrapText="1"/>
    </xf>
    <xf numFmtId="165" fontId="4" fillId="0" borderId="10" xfId="0" applyNumberFormat="1" applyFont="1" applyBorder="1" applyAlignment="1">
      <alignment horizontal="center"/>
    </xf>
    <xf numFmtId="165" fontId="4" fillId="0" borderId="11" xfId="0" applyNumberFormat="1" applyFont="1" applyBorder="1" applyAlignment="1">
      <alignment horizontal="center"/>
    </xf>
    <xf numFmtId="14" fontId="0" fillId="0" borderId="0" xfId="0" applyNumberFormat="1"/>
    <xf numFmtId="0" fontId="1" fillId="3" borderId="4" xfId="0" applyFont="1" applyFill="1" applyBorder="1" applyAlignment="1">
      <alignment horizontal="center"/>
    </xf>
    <xf numFmtId="0" fontId="2" fillId="3" borderId="12" xfId="0" applyFont="1" applyFill="1" applyBorder="1" applyAlignment="1">
      <alignment horizontal="left"/>
    </xf>
    <xf numFmtId="0" fontId="2" fillId="3" borderId="13" xfId="0" applyFont="1" applyFill="1" applyBorder="1" applyAlignment="1">
      <alignment horizontal="left"/>
    </xf>
    <xf numFmtId="165" fontId="11" fillId="2" borderId="14" xfId="0" applyNumberFormat="1" applyFont="1" applyFill="1" applyBorder="1" applyAlignment="1">
      <alignment horizontal="center"/>
    </xf>
    <xf numFmtId="165" fontId="12" fillId="2" borderId="14" xfId="0" applyNumberFormat="1" applyFont="1" applyFill="1" applyBorder="1" applyAlignment="1">
      <alignment horizontal="center" vertical="center"/>
    </xf>
    <xf numFmtId="164" fontId="11" fillId="0" borderId="14" xfId="0" applyNumberFormat="1" applyFont="1" applyBorder="1" applyAlignment="1">
      <alignment horizontal="center"/>
    </xf>
    <xf numFmtId="166" fontId="10" fillId="0" borderId="0" xfId="0" applyNumberFormat="1" applyFont="1"/>
    <xf numFmtId="0" fontId="0" fillId="0" borderId="0" xfId="0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165" fontId="4" fillId="0" borderId="15" xfId="0" applyNumberFormat="1" applyFont="1" applyBorder="1" applyAlignment="1">
      <alignment horizontal="center"/>
    </xf>
    <xf numFmtId="0" fontId="2" fillId="0" borderId="0" xfId="0" applyFont="1"/>
    <xf numFmtId="0" fontId="13" fillId="0" borderId="8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165" fontId="1" fillId="0" borderId="2" xfId="0" applyNumberFormat="1" applyFont="1" applyBorder="1" applyAlignment="1">
      <alignment horizontal="center"/>
    </xf>
    <xf numFmtId="0" fontId="15" fillId="3" borderId="4" xfId="0" applyFont="1" applyFill="1" applyBorder="1" applyAlignment="1">
      <alignment horizontal="center"/>
    </xf>
    <xf numFmtId="0" fontId="15" fillId="3" borderId="2" xfId="0" applyFont="1" applyFill="1" applyBorder="1" applyAlignment="1">
      <alignment horizontal="center"/>
    </xf>
    <xf numFmtId="0" fontId="15" fillId="3" borderId="3" xfId="0" applyFont="1" applyFill="1" applyBorder="1" applyAlignment="1">
      <alignment horizontal="center"/>
    </xf>
    <xf numFmtId="0" fontId="15" fillId="3" borderId="13" xfId="0" applyFont="1" applyFill="1" applyBorder="1" applyAlignment="1">
      <alignment horizontal="right"/>
    </xf>
    <xf numFmtId="165" fontId="16" fillId="2" borderId="14" xfId="0" applyNumberFormat="1" applyFont="1" applyFill="1" applyBorder="1" applyAlignment="1">
      <alignment horizontal="center"/>
    </xf>
    <xf numFmtId="164" fontId="16" fillId="0" borderId="14" xfId="0" applyNumberFormat="1" applyFont="1" applyBorder="1" applyAlignment="1">
      <alignment horizontal="center"/>
    </xf>
    <xf numFmtId="0" fontId="15" fillId="0" borderId="0" xfId="0" applyFont="1"/>
    <xf numFmtId="0" fontId="17" fillId="0" borderId="0" xfId="0" applyFont="1"/>
    <xf numFmtId="0" fontId="13" fillId="0" borderId="14" xfId="0" applyFont="1" applyBorder="1" applyAlignment="1">
      <alignment horizontal="left"/>
    </xf>
    <xf numFmtId="168" fontId="19" fillId="0" borderId="14" xfId="0" applyNumberFormat="1" applyFont="1" applyBorder="1"/>
    <xf numFmtId="0" fontId="20" fillId="0" borderId="14" xfId="0" applyFont="1" applyBorder="1" applyAlignment="1">
      <alignment horizontal="left"/>
    </xf>
    <xf numFmtId="168" fontId="18" fillId="0" borderId="14" xfId="0" applyNumberFormat="1" applyFont="1" applyBorder="1"/>
    <xf numFmtId="0" fontId="13" fillId="0" borderId="14" xfId="0" applyFont="1" applyBorder="1" applyAlignment="1">
      <alignment horizontal="right"/>
    </xf>
    <xf numFmtId="0" fontId="20" fillId="0" borderId="14" xfId="0" applyFont="1" applyBorder="1" applyAlignment="1">
      <alignment horizontal="right"/>
    </xf>
    <xf numFmtId="0" fontId="0" fillId="4" borderId="0" xfId="0" applyFill="1"/>
    <xf numFmtId="0" fontId="15" fillId="3" borderId="12" xfId="0" applyFont="1" applyFill="1" applyBorder="1" applyAlignment="1">
      <alignment horizontal="right"/>
    </xf>
    <xf numFmtId="0" fontId="21" fillId="0" borderId="0" xfId="0" applyFont="1"/>
    <xf numFmtId="165" fontId="1" fillId="0" borderId="0" xfId="0" applyNumberFormat="1" applyFont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0" fontId="0" fillId="0" borderId="0" xfId="0" quotePrefix="1"/>
    <xf numFmtId="168" fontId="18" fillId="0" borderId="14" xfId="0" applyNumberFormat="1" applyFont="1" applyBorder="1" applyAlignment="1">
      <alignment horizontal="center"/>
    </xf>
    <xf numFmtId="166" fontId="1" fillId="0" borderId="18" xfId="0" applyNumberFormat="1" applyFont="1" applyBorder="1" applyAlignment="1">
      <alignment horizontal="center" vertical="center" wrapText="1"/>
    </xf>
    <xf numFmtId="166" fontId="0" fillId="0" borderId="19" xfId="0" applyNumberFormat="1" applyBorder="1" applyAlignment="1">
      <alignment horizontal="center" vertical="center" wrapText="1"/>
    </xf>
    <xf numFmtId="166" fontId="0" fillId="0" borderId="20" xfId="0" applyNumberForma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/>
    <xf numFmtId="167" fontId="1" fillId="0" borderId="9" xfId="0" applyNumberFormat="1" applyFont="1" applyBorder="1" applyAlignment="1">
      <alignment horizontal="center" vertical="center" wrapText="1"/>
    </xf>
    <xf numFmtId="167" fontId="1" fillId="0" borderId="16" xfId="0" applyNumberFormat="1" applyFont="1" applyBorder="1" applyAlignment="1">
      <alignment horizontal="center" vertical="center" wrapText="1"/>
    </xf>
    <xf numFmtId="167" fontId="1" fillId="0" borderId="17" xfId="0" applyNumberFormat="1" applyFont="1" applyBorder="1" applyAlignment="1">
      <alignment horizontal="center" vertical="center" wrapText="1"/>
    </xf>
    <xf numFmtId="0" fontId="15" fillId="0" borderId="0" xfId="0" applyFont="1" applyAlignment="1">
      <alignment horizontal="right"/>
    </xf>
  </cellXfs>
  <cellStyles count="1">
    <cellStyle name="Normal" xfId="0" builtinId="0"/>
  </cellStyles>
  <dxfs count="4">
    <dxf>
      <font>
        <b/>
        <i val="0"/>
        <color rgb="FF006600"/>
      </font>
    </dxf>
    <dxf>
      <font>
        <b/>
        <i val="0"/>
        <color rgb="FFC00000"/>
      </font>
    </dxf>
    <dxf>
      <font>
        <b/>
        <i val="0"/>
        <color rgb="FF006600"/>
      </font>
    </dxf>
    <dxf>
      <font>
        <b/>
        <i val="0"/>
        <color rgb="FFC0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6.xml"/><Relationship Id="rId3" Type="http://schemas.openxmlformats.org/officeDocument/2006/relationships/chartsheet" Target="chartsheets/sheet2.xml"/><Relationship Id="rId7" Type="http://schemas.openxmlformats.org/officeDocument/2006/relationships/worksheet" Target="worksheets/sheet5.xml"/><Relationship Id="rId12" Type="http://schemas.openxmlformats.org/officeDocument/2006/relationships/calcChain" Target="calcChain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worksheet" Target="worksheets/sheet4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3.xml"/><Relationship Id="rId10" Type="http://schemas.openxmlformats.org/officeDocument/2006/relationships/styles" Target="styles.xml"/><Relationship Id="rId4" Type="http://schemas.openxmlformats.org/officeDocument/2006/relationships/worksheet" Target="worksheets/sheet2.xml"/><Relationship Id="rId9" Type="http://schemas.openxmlformats.org/officeDocument/2006/relationships/theme" Target="theme/them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JODIBOR YIELD CURVE (10/6/2026)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00"/>
                </a:solidFill>
                <a:latin typeface="Arabic Transparent"/>
                <a:cs typeface="Arabic Transparent"/>
              </a:rPr>
              <a:t>منحنى اليوم مقارنا بمعدل يوم الأساس 2005/8/29</a:t>
            </a:r>
          </a:p>
        </c:rich>
      </c:tx>
      <c:layout>
        <c:manualLayout>
          <c:xMode val="edge"/>
          <c:yMode val="edge"/>
          <c:x val="0.42275088416429846"/>
          <c:y val="8.337808621379953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32226270061640433"/>
          <c:y val="0.22243747497664487"/>
          <c:w val="0.55676777217739204"/>
          <c:h val="0.57602331064549139"/>
        </c:manualLayout>
      </c:layout>
      <c:lineChart>
        <c:grouping val="standard"/>
        <c:varyColors val="0"/>
        <c:ser>
          <c:idx val="0"/>
          <c:order val="0"/>
          <c:tx>
            <c:strRef>
              <c:f>RATES2!$B$1</c:f>
              <c:strCache>
                <c:ptCount val="1"/>
                <c:pt idx="0">
                  <c:v>AVERAGE RATES 10-6-2026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4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RATES2!$A$2:$A$7</c:f>
              <c:strCache>
                <c:ptCount val="6"/>
                <c:pt idx="0">
                  <c:v>O/N</c:v>
                </c:pt>
                <c:pt idx="1">
                  <c:v>ONE WEEK</c:v>
                </c:pt>
                <c:pt idx="2">
                  <c:v>ONE MONTH</c:v>
                </c:pt>
                <c:pt idx="3">
                  <c:v>THREE MONTHS</c:v>
                </c:pt>
                <c:pt idx="4">
                  <c:v>SIX MONTHS</c:v>
                </c:pt>
                <c:pt idx="5">
                  <c:v>ONE YEAR</c:v>
                </c:pt>
              </c:strCache>
            </c:strRef>
          </c:cat>
          <c:val>
            <c:numRef>
              <c:f>RATES2!$B$2:$B$7</c:f>
              <c:numCache>
                <c:formatCode>0.000</c:formatCode>
                <c:ptCount val="6"/>
                <c:pt idx="0">
                  <c:v>5.6000000000000005</c:v>
                </c:pt>
                <c:pt idx="1">
                  <c:v>5.6916666666666664</c:v>
                </c:pt>
                <c:pt idx="2">
                  <c:v>5.8743333333333334</c:v>
                </c:pt>
                <c:pt idx="3">
                  <c:v>6.3083333333333336</c:v>
                </c:pt>
                <c:pt idx="4">
                  <c:v>6.666666666666667</c:v>
                </c:pt>
                <c:pt idx="5">
                  <c:v>7.0663333333333327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77-4F22-8BF1-3553D6BA47D0}"/>
            </c:ext>
          </c:extLst>
        </c:ser>
        <c:ser>
          <c:idx val="1"/>
          <c:order val="1"/>
          <c:tx>
            <c:strRef>
              <c:f>RATES2!$C$1</c:f>
              <c:strCache>
                <c:ptCount val="1"/>
                <c:pt idx="0">
                  <c:v>AVERAGE RATES 29-8-2005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RATES2!$A$2:$A$7</c:f>
              <c:strCache>
                <c:ptCount val="6"/>
                <c:pt idx="0">
                  <c:v>O/N</c:v>
                </c:pt>
                <c:pt idx="1">
                  <c:v>ONE WEEK</c:v>
                </c:pt>
                <c:pt idx="2">
                  <c:v>ONE MONTH</c:v>
                </c:pt>
                <c:pt idx="3">
                  <c:v>THREE MONTHS</c:v>
                </c:pt>
                <c:pt idx="4">
                  <c:v>SIX MONTHS</c:v>
                </c:pt>
                <c:pt idx="5">
                  <c:v>ONE YEAR</c:v>
                </c:pt>
              </c:strCache>
            </c:strRef>
          </c:cat>
          <c:val>
            <c:numRef>
              <c:f>RATES2!$C$2:$C$7</c:f>
              <c:numCache>
                <c:formatCode>0.000</c:formatCode>
                <c:ptCount val="6"/>
                <c:pt idx="0">
                  <c:v>4.1749999999999998</c:v>
                </c:pt>
                <c:pt idx="1">
                  <c:v>4.3333000000000004</c:v>
                </c:pt>
                <c:pt idx="2">
                  <c:v>4.6449999999999996</c:v>
                </c:pt>
                <c:pt idx="3">
                  <c:v>5.3167</c:v>
                </c:pt>
                <c:pt idx="4">
                  <c:v>5.7667000000000002</c:v>
                </c:pt>
                <c:pt idx="5">
                  <c:v>6.2832999999999997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77-4F22-8BF1-3553D6BA47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6722815"/>
        <c:axId val="1"/>
      </c:lineChart>
      <c:catAx>
        <c:axId val="1486722815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  <c:min val="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0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22815"/>
        <c:crosses val="autoZero"/>
        <c:crossBetween val="between"/>
        <c:majorUnit val="0.25"/>
      </c:valAx>
      <c:dTable>
        <c:showHorzBorder val="1"/>
        <c:showVertBorder val="1"/>
        <c:showOutline val="1"/>
        <c:showKeys val="1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dTable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JODIBOR YIELD CURVE (10/6/2026)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000" b="1" i="0" u="none" strike="noStrike" baseline="0">
                <a:solidFill>
                  <a:srgbClr val="000000"/>
                </a:solidFill>
                <a:latin typeface="Arabic Transparent"/>
                <a:cs typeface="Arabic Transparent"/>
              </a:rPr>
              <a:t>منحنى اليوم مقارنا بمنحنى اليوم السابق</a:t>
            </a:r>
          </a:p>
        </c:rich>
      </c:tx>
      <c:layout>
        <c:manualLayout>
          <c:xMode val="edge"/>
          <c:yMode val="edge"/>
          <c:x val="0.4161194483574765"/>
          <c:y val="0.10318590684638997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31225105651865903"/>
          <c:y val="0.18721313225677302"/>
          <c:w val="0.51813471502590669"/>
          <c:h val="0.62077708083099792"/>
        </c:manualLayout>
      </c:layout>
      <c:lineChart>
        <c:grouping val="standard"/>
        <c:varyColors val="0"/>
        <c:ser>
          <c:idx val="0"/>
          <c:order val="0"/>
          <c:tx>
            <c:strRef>
              <c:f>' RATES1'!$B$1</c:f>
              <c:strCache>
                <c:ptCount val="1"/>
                <c:pt idx="0">
                  <c:v>AVERAGE RATES 10-6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 RATES1'!$A$2:$A$7</c:f>
              <c:strCache>
                <c:ptCount val="6"/>
                <c:pt idx="0">
                  <c:v>O/N</c:v>
                </c:pt>
                <c:pt idx="1">
                  <c:v>ONE WEEK</c:v>
                </c:pt>
                <c:pt idx="2">
                  <c:v>ONE MONTH</c:v>
                </c:pt>
                <c:pt idx="3">
                  <c:v>THREE MONTHS</c:v>
                </c:pt>
                <c:pt idx="4">
                  <c:v>SIX MONTHS</c:v>
                </c:pt>
                <c:pt idx="5">
                  <c:v>ONE YEAR</c:v>
                </c:pt>
              </c:strCache>
            </c:strRef>
          </c:cat>
          <c:val>
            <c:numRef>
              <c:f>' RATES1'!$B$2:$B$7</c:f>
              <c:numCache>
                <c:formatCode>0.000</c:formatCode>
                <c:ptCount val="6"/>
                <c:pt idx="0">
                  <c:v>5.6000000000000005</c:v>
                </c:pt>
                <c:pt idx="1">
                  <c:v>5.6916666666666664</c:v>
                </c:pt>
                <c:pt idx="2">
                  <c:v>5.8743333333333334</c:v>
                </c:pt>
                <c:pt idx="3">
                  <c:v>6.3083333333333336</c:v>
                </c:pt>
                <c:pt idx="4">
                  <c:v>6.666666666666667</c:v>
                </c:pt>
                <c:pt idx="5">
                  <c:v>7.0663333333333327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6F-4BBB-ABB5-B8527DCFEDD7}"/>
            </c:ext>
          </c:extLst>
        </c:ser>
        <c:ser>
          <c:idx val="1"/>
          <c:order val="1"/>
          <c:tx>
            <c:strRef>
              <c:f>' RATES1'!$C$1</c:f>
              <c:strCache>
                <c:ptCount val="1"/>
                <c:pt idx="0">
                  <c:v>AVERAGE RATES 9-6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 RATES1'!$A$2:$A$7</c:f>
              <c:strCache>
                <c:ptCount val="6"/>
                <c:pt idx="0">
                  <c:v>O/N</c:v>
                </c:pt>
                <c:pt idx="1">
                  <c:v>ONE WEEK</c:v>
                </c:pt>
                <c:pt idx="2">
                  <c:v>ONE MONTH</c:v>
                </c:pt>
                <c:pt idx="3">
                  <c:v>THREE MONTHS</c:v>
                </c:pt>
                <c:pt idx="4">
                  <c:v>SIX MONTHS</c:v>
                </c:pt>
                <c:pt idx="5">
                  <c:v>ONE YEAR</c:v>
                </c:pt>
              </c:strCache>
            </c:strRef>
          </c:cat>
          <c:val>
            <c:numRef>
              <c:f>' RATES1'!$C$2:$C$7</c:f>
              <c:numCache>
                <c:formatCode>0.000</c:formatCode>
                <c:ptCount val="6"/>
                <c:pt idx="0">
                  <c:v>5.6000000000000005</c:v>
                </c:pt>
                <c:pt idx="1">
                  <c:v>5.6916666666666664</c:v>
                </c:pt>
                <c:pt idx="2">
                  <c:v>5.8743333333333334</c:v>
                </c:pt>
                <c:pt idx="3">
                  <c:v>6.3083333333333336</c:v>
                </c:pt>
                <c:pt idx="4">
                  <c:v>6.666666666666667</c:v>
                </c:pt>
                <c:pt idx="5">
                  <c:v>7.0663333333333327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6F-4BBB-ABB5-B8527DCFED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6710335"/>
        <c:axId val="1"/>
      </c:lineChart>
      <c:catAx>
        <c:axId val="1486710335"/>
        <c:scaling>
          <c:orientation val="minMax"/>
        </c:scaling>
        <c:delete val="0"/>
        <c:axPos val="b"/>
        <c:majorGridlines>
          <c:spPr>
            <a:ln w="3175">
              <a:solidFill>
                <a:srgbClr val="333333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numFmt formatCode="General" sourceLinked="1"/>
        <c:majorTickMark val="out"/>
        <c:minorTickMark val="none"/>
        <c:tickLblPos val="nextTo"/>
        <c:spPr>
          <a:ln w="25400">
            <a:solidFill>
              <a:srgbClr val="00008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  <c:min val="2"/>
        </c:scaling>
        <c:delete val="0"/>
        <c:axPos val="l"/>
        <c:numFmt formatCode="0.000" sourceLinked="1"/>
        <c:majorTickMark val="out"/>
        <c:minorTickMark val="none"/>
        <c:tickLblPos val="nextTo"/>
        <c:spPr>
          <a:ln w="25400">
            <a:solidFill>
              <a:srgbClr val="000080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10335"/>
        <c:crosses val="autoZero"/>
        <c:crossBetween val="between"/>
        <c:majorUnit val="0.25"/>
      </c:valAx>
      <c:dTable>
        <c:showHorzBorder val="1"/>
        <c:showVertBorder val="1"/>
        <c:showOutline val="1"/>
        <c:showKeys val="1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dTable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8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10/6/2026</a:t>
            </a:r>
          </a:p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8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O/N</a:t>
            </a:r>
            <a:r>
              <a:rPr lang="en-US" sz="24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  <a:r>
              <a:rPr lang="en-US" sz="8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RATE</a:t>
            </a:r>
          </a:p>
        </c:rich>
      </c:tx>
      <c:layout>
        <c:manualLayout>
          <c:xMode val="edge"/>
          <c:yMode val="edge"/>
          <c:x val="0.46565722663662473"/>
          <c:y val="1.1210168976811782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7575842767286292E-2"/>
          <c:y val="4.85207100591716E-2"/>
          <c:w val="0.91212256173437756"/>
          <c:h val="9.9408284023668636E-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CALCULATIONS!$B$1</c:f>
              <c:strCache>
                <c:ptCount val="1"/>
                <c:pt idx="0">
                  <c:v>O/N RATE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CALCULATIONS!$A$2:$A$9</c:f>
              <c:strCache>
                <c:ptCount val="8"/>
                <c:pt idx="0">
                  <c:v>ARAB BANK </c:v>
                </c:pt>
                <c:pt idx="1">
                  <c:v>The Housing Bank</c:v>
                </c:pt>
                <c:pt idx="2">
                  <c:v>JORDAN KUWAIT BANK</c:v>
                </c:pt>
                <c:pt idx="3">
                  <c:v>JORDAN AHLI BANK</c:v>
                </c:pt>
                <c:pt idx="4">
                  <c:v>CAPITAL BANK OF JORDAN</c:v>
                </c:pt>
                <c:pt idx="5">
                  <c:v>CAIRO AMMAN BANK</c:v>
                </c:pt>
                <c:pt idx="6">
                  <c:v>BANK OF JORDAN</c:v>
                </c:pt>
                <c:pt idx="7">
                  <c:v>BANK AL ETIHAD</c:v>
                </c:pt>
              </c:strCache>
            </c:strRef>
          </c:cat>
          <c:val>
            <c:numRef>
              <c:f>CALCULATIONS!$B$2:$B$9</c:f>
              <c:numCache>
                <c:formatCode>0.000</c:formatCode>
                <c:ptCount val="8"/>
                <c:pt idx="0">
                  <c:v>5.6</c:v>
                </c:pt>
                <c:pt idx="1">
                  <c:v>5.6</c:v>
                </c:pt>
                <c:pt idx="2">
                  <c:v>5.6</c:v>
                </c:pt>
                <c:pt idx="3">
                  <c:v>5.6</c:v>
                </c:pt>
                <c:pt idx="4">
                  <c:v>5.6</c:v>
                </c:pt>
                <c:pt idx="5">
                  <c:v>5.6</c:v>
                </c:pt>
                <c:pt idx="6">
                  <c:v>5.6</c:v>
                </c:pt>
                <c:pt idx="7">
                  <c:v>5.6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11-4286-B6D7-B0F999EC3A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702175"/>
        <c:axId val="1"/>
      </c:barChart>
      <c:catAx>
        <c:axId val="1486702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02175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34" r="0.15" t="0.5" header="0.5" footer="0.5"/>
    <c:pageSetup paperSize="9"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4931957973338438"/>
          <c:y val="6.4933645746388978E-3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5052998130346817E-2"/>
          <c:y val="4.1558441558441558E-2"/>
          <c:w val="0.90922911340321944"/>
          <c:h val="0.1142857142857142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CALCULATIONS!$E$1</c:f>
              <c:strCache>
                <c:ptCount val="1"/>
                <c:pt idx="0">
                  <c:v>ONE WEEK  RATE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CALCULATIONS!$D$2:$D$9</c:f>
              <c:strCache>
                <c:ptCount val="8"/>
                <c:pt idx="0">
                  <c:v>BANK AL ETIHAD</c:v>
                </c:pt>
                <c:pt idx="1">
                  <c:v>JORDAN KUWAIT BANK</c:v>
                </c:pt>
                <c:pt idx="2">
                  <c:v>BANK OF JORDAN</c:v>
                </c:pt>
                <c:pt idx="3">
                  <c:v>CAIRO AMMAN BANK</c:v>
                </c:pt>
                <c:pt idx="4">
                  <c:v>ARAB BANK </c:v>
                </c:pt>
                <c:pt idx="5">
                  <c:v>CAPITAL BANK OF JORDAN</c:v>
                </c:pt>
                <c:pt idx="6">
                  <c:v>The Housing Bank</c:v>
                </c:pt>
                <c:pt idx="7">
                  <c:v>JORDAN AHLI BANK</c:v>
                </c:pt>
              </c:strCache>
            </c:strRef>
          </c:cat>
          <c:val>
            <c:numRef>
              <c:f>CALCULATIONS!$E$2:$E$9</c:f>
              <c:numCache>
                <c:formatCode>0.000</c:formatCode>
                <c:ptCount val="8"/>
                <c:pt idx="0">
                  <c:v>6</c:v>
                </c:pt>
                <c:pt idx="1">
                  <c:v>5.75</c:v>
                </c:pt>
                <c:pt idx="2">
                  <c:v>5.75</c:v>
                </c:pt>
                <c:pt idx="3">
                  <c:v>5.75</c:v>
                </c:pt>
                <c:pt idx="4">
                  <c:v>5.65</c:v>
                </c:pt>
                <c:pt idx="5">
                  <c:v>5.65</c:v>
                </c:pt>
                <c:pt idx="6">
                  <c:v>5.6</c:v>
                </c:pt>
                <c:pt idx="7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50-4DF4-B967-C3600776F5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698815"/>
        <c:axId val="1"/>
      </c:barChart>
      <c:catAx>
        <c:axId val="1486698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333333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698815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0.3" l="0.24" r="0.17" t="0.48" header="0.5" footer="0.5"/>
    <c:pageSetup paperSize="9"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2813951447558413"/>
          <c:y val="1.190473261154855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7488696022166948E-2"/>
          <c:y val="5.7539794030168866E-2"/>
          <c:w val="0.9273834384628511"/>
          <c:h val="0.206349606177157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CALCULATIONS!$H$1</c:f>
              <c:strCache>
                <c:ptCount val="1"/>
                <c:pt idx="0">
                  <c:v>ONE MONTH RATE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CALCULATIONS!$G$2:$G$9</c:f>
              <c:strCache>
                <c:ptCount val="8"/>
                <c:pt idx="0">
                  <c:v>BANK AL ETIHAD</c:v>
                </c:pt>
                <c:pt idx="1">
                  <c:v>JORDAN AHLI BANK</c:v>
                </c:pt>
                <c:pt idx="2">
                  <c:v>BANK OF JORDAN</c:v>
                </c:pt>
                <c:pt idx="3">
                  <c:v>CAIRO AMMAN BANK</c:v>
                </c:pt>
                <c:pt idx="4">
                  <c:v>JORDAN KUWAIT BANK</c:v>
                </c:pt>
                <c:pt idx="5">
                  <c:v>CAPITAL BANK OF JORDAN</c:v>
                </c:pt>
                <c:pt idx="6">
                  <c:v>ARAB BANK </c:v>
                </c:pt>
                <c:pt idx="7">
                  <c:v>The Housing Bank</c:v>
                </c:pt>
              </c:strCache>
            </c:strRef>
          </c:cat>
          <c:val>
            <c:numRef>
              <c:f>CALCULATIONS!$H$2:$H$9</c:f>
              <c:numCache>
                <c:formatCode>0.000</c:formatCode>
                <c:ptCount val="8"/>
                <c:pt idx="0">
                  <c:v>6.5</c:v>
                </c:pt>
                <c:pt idx="1">
                  <c:v>5.9960000000000004</c:v>
                </c:pt>
                <c:pt idx="2">
                  <c:v>5.95</c:v>
                </c:pt>
                <c:pt idx="3">
                  <c:v>5.9</c:v>
                </c:pt>
                <c:pt idx="4">
                  <c:v>5.9</c:v>
                </c:pt>
                <c:pt idx="5">
                  <c:v>5.8</c:v>
                </c:pt>
                <c:pt idx="6">
                  <c:v>5.7</c:v>
                </c:pt>
                <c:pt idx="7">
                  <c:v>5.65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6A-4AD9-A353-C0B28011EF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706495"/>
        <c:axId val="1"/>
      </c:barChart>
      <c:catAx>
        <c:axId val="1486706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06495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389729925640933"/>
          <c:y val="2.5125646422910007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5891238670694864E-2"/>
          <c:y val="0.14070386282943731"/>
          <c:w val="0.9214501510574018"/>
          <c:h val="0.6331673827324678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CALCULATIONS!$K$1</c:f>
              <c:strCache>
                <c:ptCount val="1"/>
                <c:pt idx="0">
                  <c:v>THREE MONTHS RATE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333399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CALCULATIONS!$J$2:$J$9</c:f>
              <c:strCache>
                <c:ptCount val="8"/>
                <c:pt idx="0">
                  <c:v>JORDAN AHLI BANK</c:v>
                </c:pt>
                <c:pt idx="1">
                  <c:v>BANK AL ETIHAD</c:v>
                </c:pt>
                <c:pt idx="2">
                  <c:v>JORDAN KUWAIT BANK</c:v>
                </c:pt>
                <c:pt idx="3">
                  <c:v>CAIRO AMMAN BANK</c:v>
                </c:pt>
                <c:pt idx="4">
                  <c:v>BANK OF JORDAN</c:v>
                </c:pt>
                <c:pt idx="5">
                  <c:v>The Housing Bank</c:v>
                </c:pt>
                <c:pt idx="6">
                  <c:v>CAPITAL BANK OF JORDAN</c:v>
                </c:pt>
                <c:pt idx="7">
                  <c:v>ARAB BANK </c:v>
                </c:pt>
              </c:strCache>
            </c:strRef>
          </c:cat>
          <c:val>
            <c:numRef>
              <c:f>CALCULATIONS!$K$2:$K$9</c:f>
              <c:numCache>
                <c:formatCode>0.000</c:formatCode>
                <c:ptCount val="8"/>
                <c:pt idx="0">
                  <c:v>8.9</c:v>
                </c:pt>
                <c:pt idx="1">
                  <c:v>7.4</c:v>
                </c:pt>
                <c:pt idx="2">
                  <c:v>6.25</c:v>
                </c:pt>
                <c:pt idx="3">
                  <c:v>6.1</c:v>
                </c:pt>
                <c:pt idx="4">
                  <c:v>6.1</c:v>
                </c:pt>
                <c:pt idx="5">
                  <c:v>6</c:v>
                </c:pt>
                <c:pt idx="6">
                  <c:v>6</c:v>
                </c:pt>
                <c:pt idx="7">
                  <c:v>5.75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00-49D1-9513-4E533F48AA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709375"/>
        <c:axId val="1"/>
      </c:barChart>
      <c:catAx>
        <c:axId val="1486709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333333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09375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2835663723852702"/>
          <c:y val="2.5125646422910007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7315318208130371E-2"/>
          <c:y val="0.13065358691304893"/>
          <c:w val="0.92609487841558025"/>
          <c:h val="0.613066830899691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CALCULATIONS!$N$1</c:f>
              <c:strCache>
                <c:ptCount val="1"/>
                <c:pt idx="0">
                  <c:v>SIX MONTHS RATE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CALCULATIONS!$M$2:$M$9</c:f>
              <c:strCache>
                <c:ptCount val="8"/>
                <c:pt idx="0">
                  <c:v>JORDAN AHLI BANK</c:v>
                </c:pt>
                <c:pt idx="1">
                  <c:v>BANK AL ETIHAD</c:v>
                </c:pt>
                <c:pt idx="2">
                  <c:v>JORDAN KUWAIT BANK</c:v>
                </c:pt>
                <c:pt idx="3">
                  <c:v>CAIRO AMMAN BANK</c:v>
                </c:pt>
                <c:pt idx="4">
                  <c:v>The Housing Bank</c:v>
                </c:pt>
                <c:pt idx="5">
                  <c:v>BANK OF JORDAN</c:v>
                </c:pt>
                <c:pt idx="6">
                  <c:v>CAPITAL BANK OF JORDAN</c:v>
                </c:pt>
                <c:pt idx="7">
                  <c:v>ARAB BANK </c:v>
                </c:pt>
              </c:strCache>
            </c:strRef>
          </c:cat>
          <c:val>
            <c:numRef>
              <c:f>CALCULATIONS!$N$2:$N$9</c:f>
              <c:numCache>
                <c:formatCode>0.000</c:formatCode>
                <c:ptCount val="8"/>
                <c:pt idx="0">
                  <c:v>8.298</c:v>
                </c:pt>
                <c:pt idx="1">
                  <c:v>8.15</c:v>
                </c:pt>
                <c:pt idx="2">
                  <c:v>7</c:v>
                </c:pt>
                <c:pt idx="3">
                  <c:v>6.3</c:v>
                </c:pt>
                <c:pt idx="4">
                  <c:v>6.2</c:v>
                </c:pt>
                <c:pt idx="5">
                  <c:v>6.2</c:v>
                </c:pt>
                <c:pt idx="6">
                  <c:v>6.15</c:v>
                </c:pt>
                <c:pt idx="7">
                  <c:v>5.75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E1-44F6-A153-C0AE1B031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715135"/>
        <c:axId val="1"/>
      </c:barChart>
      <c:catAx>
        <c:axId val="1486715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1513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ONE YEAR RATE</a:t>
            </a:r>
          </a:p>
        </c:rich>
      </c:tx>
      <c:layout>
        <c:manualLayout>
          <c:xMode val="edge"/>
          <c:yMode val="edge"/>
          <c:x val="0.4578315683308119"/>
          <c:y val="2.525273893002180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4216907339004951E-2"/>
          <c:y val="0.13131377897026403"/>
          <c:w val="0.92018139955922285"/>
          <c:h val="0.6969731345344782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CALCULATIONS!$Q$1</c:f>
              <c:strCache>
                <c:ptCount val="1"/>
                <c:pt idx="0">
                  <c:v>ONE YEAR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CALCULATIONS!$P$2:$P$9</c:f>
              <c:strCache>
                <c:ptCount val="8"/>
                <c:pt idx="0">
                  <c:v>BANK AL ETIHAD</c:v>
                </c:pt>
                <c:pt idx="1">
                  <c:v>JORDAN AHLI BANK</c:v>
                </c:pt>
                <c:pt idx="2">
                  <c:v>CAPITAL BANK OF JORDAN</c:v>
                </c:pt>
                <c:pt idx="3">
                  <c:v>JORDAN KUWAIT BANK</c:v>
                </c:pt>
                <c:pt idx="4">
                  <c:v>CAIRO AMMAN BANK</c:v>
                </c:pt>
                <c:pt idx="5">
                  <c:v>The Housing Bank</c:v>
                </c:pt>
                <c:pt idx="6">
                  <c:v>BANK OF JORDAN</c:v>
                </c:pt>
                <c:pt idx="7">
                  <c:v>ARAB BANK </c:v>
                </c:pt>
              </c:strCache>
            </c:strRef>
          </c:cat>
          <c:val>
            <c:numRef>
              <c:f>CALCULATIONS!$Q$2:$Q$9</c:f>
              <c:numCache>
                <c:formatCode>0.000</c:formatCode>
                <c:ptCount val="8"/>
                <c:pt idx="0">
                  <c:v>8.5</c:v>
                </c:pt>
                <c:pt idx="1">
                  <c:v>8.4979999999999993</c:v>
                </c:pt>
                <c:pt idx="2">
                  <c:v>7.35</c:v>
                </c:pt>
                <c:pt idx="3">
                  <c:v>7.25</c:v>
                </c:pt>
                <c:pt idx="4">
                  <c:v>6.5</c:v>
                </c:pt>
                <c:pt idx="5">
                  <c:v>6.5</c:v>
                </c:pt>
                <c:pt idx="6">
                  <c:v>6.3</c:v>
                </c:pt>
                <c:pt idx="7">
                  <c:v>5.75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9F-48FF-9F3A-2982F60F3C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716095"/>
        <c:axId val="1"/>
      </c:barChart>
      <c:catAx>
        <c:axId val="1486716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16095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51114922813036"/>
          <c:y val="2.85545755543807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178387650085763"/>
          <c:y val="0.12492592979887762"/>
          <c:w val="0.85420240137221271"/>
          <c:h val="0.5996444630346126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CALCULATIONS!$B$1</c:f>
              <c:strCache>
                <c:ptCount val="1"/>
                <c:pt idx="0">
                  <c:v>O/N RATE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CALCULATIONS!$A$2:$A$9</c:f>
              <c:strCache>
                <c:ptCount val="8"/>
                <c:pt idx="0">
                  <c:v>ARAB BANK </c:v>
                </c:pt>
                <c:pt idx="1">
                  <c:v>The Housing Bank</c:v>
                </c:pt>
                <c:pt idx="2">
                  <c:v>JORDAN KUWAIT BANK</c:v>
                </c:pt>
                <c:pt idx="3">
                  <c:v>JORDAN AHLI BANK</c:v>
                </c:pt>
                <c:pt idx="4">
                  <c:v>CAPITAL BANK OF JORDAN</c:v>
                </c:pt>
                <c:pt idx="5">
                  <c:v>CAIRO AMMAN BANK</c:v>
                </c:pt>
                <c:pt idx="6">
                  <c:v>BANK OF JORDAN</c:v>
                </c:pt>
                <c:pt idx="7">
                  <c:v>BANK AL ETIHAD</c:v>
                </c:pt>
              </c:strCache>
            </c:strRef>
          </c:cat>
          <c:val>
            <c:numRef>
              <c:f>CALCULATIONS!$B$2:$B$9</c:f>
              <c:numCache>
                <c:formatCode>0.000</c:formatCode>
                <c:ptCount val="8"/>
                <c:pt idx="0">
                  <c:v>5.6</c:v>
                </c:pt>
                <c:pt idx="1">
                  <c:v>5.6</c:v>
                </c:pt>
                <c:pt idx="2">
                  <c:v>5.6</c:v>
                </c:pt>
                <c:pt idx="3">
                  <c:v>5.6</c:v>
                </c:pt>
                <c:pt idx="4">
                  <c:v>5.6</c:v>
                </c:pt>
                <c:pt idx="5">
                  <c:v>5.6</c:v>
                </c:pt>
                <c:pt idx="6">
                  <c:v>5.6</c:v>
                </c:pt>
                <c:pt idx="7">
                  <c:v>5.6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16-4E21-AC10-9976193980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696415"/>
        <c:axId val="1"/>
      </c:barChart>
      <c:catAx>
        <c:axId val="1486696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696415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10AE5E27-4D93-4487-8D4A-446425C56AB8}">
  <sheetPr codeName="Chart3"/>
  <sheetViews>
    <sheetView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2B731C7E-63A9-4535-B519-5DC9396CCCD5}">
  <sheetPr codeName="Chart5"/>
  <sheetViews>
    <sheetView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10675" cy="561975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98365A9-D742-ACDF-139B-A7A6C55E78E8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10675" cy="561975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430179D-0C00-9359-0DA9-9A33BE110548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0.37825</cdr:x>
      <cdr:y>0.694</cdr:y>
    </cdr:from>
    <cdr:to>
      <cdr:x>0.3965</cdr:x>
      <cdr:y>0.4205</cdr:y>
    </cdr:to>
    <cdr:sp macro="" textlink="">
      <cdr:nvSpPr>
        <cdr:cNvPr id="225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85966" y="224588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114300</xdr:rowOff>
    </xdr:from>
    <xdr:to>
      <xdr:col>10</xdr:col>
      <xdr:colOff>295275</xdr:colOff>
      <xdr:row>50</xdr:row>
      <xdr:rowOff>123825</xdr:rowOff>
    </xdr:to>
    <xdr:graphicFrame macro="">
      <xdr:nvGraphicFramePr>
        <xdr:cNvPr id="43809550" name="Chart 1">
          <a:extLst>
            <a:ext uri="{FF2B5EF4-FFF2-40B4-BE49-F238E27FC236}">
              <a16:creationId xmlns:a16="http://schemas.microsoft.com/office/drawing/2014/main" id="{7A52CB39-8B18-7BBE-F570-C180936CD2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10</xdr:row>
      <xdr:rowOff>19050</xdr:rowOff>
    </xdr:from>
    <xdr:to>
      <xdr:col>10</xdr:col>
      <xdr:colOff>285750</xdr:colOff>
      <xdr:row>56</xdr:row>
      <xdr:rowOff>66675</xdr:rowOff>
    </xdr:to>
    <xdr:graphicFrame macro="">
      <xdr:nvGraphicFramePr>
        <xdr:cNvPr id="43809551" name="Chart 2">
          <a:extLst>
            <a:ext uri="{FF2B5EF4-FFF2-40B4-BE49-F238E27FC236}">
              <a16:creationId xmlns:a16="http://schemas.microsoft.com/office/drawing/2014/main" id="{303B0B04-7CFA-BDB1-F717-EEF9B8D578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9525</xdr:colOff>
      <xdr:row>19</xdr:row>
      <xdr:rowOff>28575</xdr:rowOff>
    </xdr:from>
    <xdr:to>
      <xdr:col>10</xdr:col>
      <xdr:colOff>276225</xdr:colOff>
      <xdr:row>49</xdr:row>
      <xdr:rowOff>133350</xdr:rowOff>
    </xdr:to>
    <xdr:graphicFrame macro="">
      <xdr:nvGraphicFramePr>
        <xdr:cNvPr id="43809552" name="Chart 3">
          <a:extLst>
            <a:ext uri="{FF2B5EF4-FFF2-40B4-BE49-F238E27FC236}">
              <a16:creationId xmlns:a16="http://schemas.microsoft.com/office/drawing/2014/main" id="{A1E1606C-F307-0030-CD15-98F750EE52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9525</xdr:colOff>
      <xdr:row>29</xdr:row>
      <xdr:rowOff>114300</xdr:rowOff>
    </xdr:from>
    <xdr:to>
      <xdr:col>10</xdr:col>
      <xdr:colOff>285750</xdr:colOff>
      <xdr:row>41</xdr:row>
      <xdr:rowOff>66675</xdr:rowOff>
    </xdr:to>
    <xdr:graphicFrame macro="">
      <xdr:nvGraphicFramePr>
        <xdr:cNvPr id="43809553" name="Chart 4">
          <a:extLst>
            <a:ext uri="{FF2B5EF4-FFF2-40B4-BE49-F238E27FC236}">
              <a16:creationId xmlns:a16="http://schemas.microsoft.com/office/drawing/2014/main" id="{0C982A00-BE6F-CF45-75AB-04633EB265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9525</xdr:colOff>
      <xdr:row>41</xdr:row>
      <xdr:rowOff>9525</xdr:rowOff>
    </xdr:from>
    <xdr:to>
      <xdr:col>10</xdr:col>
      <xdr:colOff>295275</xdr:colOff>
      <xdr:row>52</xdr:row>
      <xdr:rowOff>123825</xdr:rowOff>
    </xdr:to>
    <xdr:graphicFrame macro="">
      <xdr:nvGraphicFramePr>
        <xdr:cNvPr id="43809554" name="Chart 5">
          <a:extLst>
            <a:ext uri="{FF2B5EF4-FFF2-40B4-BE49-F238E27FC236}">
              <a16:creationId xmlns:a16="http://schemas.microsoft.com/office/drawing/2014/main" id="{C6D50B62-91A2-89D0-05BB-ADCA794E38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9525</xdr:colOff>
      <xdr:row>51</xdr:row>
      <xdr:rowOff>123825</xdr:rowOff>
    </xdr:from>
    <xdr:to>
      <xdr:col>10</xdr:col>
      <xdr:colOff>304800</xdr:colOff>
      <xdr:row>63</xdr:row>
      <xdr:rowOff>66675</xdr:rowOff>
    </xdr:to>
    <xdr:graphicFrame macro="">
      <xdr:nvGraphicFramePr>
        <xdr:cNvPr id="43809555" name="Chart 6">
          <a:extLst>
            <a:ext uri="{FF2B5EF4-FFF2-40B4-BE49-F238E27FC236}">
              <a16:creationId xmlns:a16="http://schemas.microsoft.com/office/drawing/2014/main" id="{4212DE09-0105-E447-C4E0-2453031BA8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2257425</xdr:colOff>
      <xdr:row>35</xdr:row>
      <xdr:rowOff>0</xdr:rowOff>
    </xdr:from>
    <xdr:to>
      <xdr:col>15</xdr:col>
      <xdr:colOff>4943475</xdr:colOff>
      <xdr:row>58</xdr:row>
      <xdr:rowOff>76200</xdr:rowOff>
    </xdr:to>
    <xdr:graphicFrame macro="">
      <xdr:nvGraphicFramePr>
        <xdr:cNvPr id="42591533" name="Chart 1">
          <a:extLst>
            <a:ext uri="{FF2B5EF4-FFF2-40B4-BE49-F238E27FC236}">
              <a16:creationId xmlns:a16="http://schemas.microsoft.com/office/drawing/2014/main" id="{D8C70589-F506-AB9D-83EA-0509508EC6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562F3C-05A1-42AC-AF3D-F83446D1BEA5}">
  <sheetPr codeName="Sheet4">
    <pageSetUpPr fitToPage="1"/>
  </sheetPr>
  <dimension ref="A1:K23"/>
  <sheetViews>
    <sheetView zoomScale="50" zoomScaleNormal="50" workbookViewId="0">
      <selection activeCell="B1" sqref="B1"/>
    </sheetView>
  </sheetViews>
  <sheetFormatPr defaultRowHeight="12.75" x14ac:dyDescent="0.2"/>
  <cols>
    <col min="1" max="1" width="27.28515625" style="32" customWidth="1"/>
    <col min="2" max="3" width="56.5703125" bestFit="1" customWidth="1"/>
    <col min="4" max="4" width="62.7109375" customWidth="1"/>
    <col min="5" max="5" width="23" bestFit="1" customWidth="1"/>
    <col min="6" max="6" width="29.7109375" bestFit="1" customWidth="1"/>
    <col min="7" max="7" width="23.5703125" bestFit="1" customWidth="1"/>
    <col min="9" max="9" width="4.7109375" customWidth="1"/>
    <col min="10" max="11" width="9.140625" hidden="1" customWidth="1"/>
  </cols>
  <sheetData>
    <row r="1" spans="1:4" ht="27" thickBot="1" x14ac:dyDescent="0.45">
      <c r="B1" s="28" t="s">
        <v>66</v>
      </c>
      <c r="C1" s="28" t="s">
        <v>56</v>
      </c>
      <c r="D1" s="30" t="s">
        <v>14</v>
      </c>
    </row>
    <row r="2" spans="1:4" ht="34.5" thickBot="1" x14ac:dyDescent="0.45">
      <c r="A2" s="33" t="s">
        <v>5</v>
      </c>
      <c r="B2" s="29">
        <f>CALCULATIONS!B13</f>
        <v>5.6000000000000005</v>
      </c>
      <c r="C2" s="29">
        <v>4.1749999999999998</v>
      </c>
      <c r="D2" s="30">
        <f>CALCULATIONS!B18</f>
        <v>1.6955404820633567E-14</v>
      </c>
    </row>
    <row r="3" spans="1:4" ht="34.5" thickBot="1" x14ac:dyDescent="0.45">
      <c r="A3" s="33" t="s">
        <v>9</v>
      </c>
      <c r="B3" s="29">
        <f>CALCULATIONS!E13</f>
        <v>5.6916666666666664</v>
      </c>
      <c r="C3" s="29">
        <v>4.3333000000000004</v>
      </c>
      <c r="D3" s="30">
        <f>CALCULATIONS!E18</f>
        <v>5.0879363645029532</v>
      </c>
    </row>
    <row r="4" spans="1:4" ht="34.5" thickBot="1" x14ac:dyDescent="0.45">
      <c r="A4" s="33" t="s">
        <v>6</v>
      </c>
      <c r="B4" s="29">
        <f>CALCULATIONS!H13</f>
        <v>5.8743333333333334</v>
      </c>
      <c r="C4" s="29">
        <v>4.6449999999999996</v>
      </c>
      <c r="D4" s="30">
        <f>CALCULATIONS!H18</f>
        <v>4.417276983085241</v>
      </c>
    </row>
    <row r="5" spans="1:4" ht="34.5" thickBot="1" x14ac:dyDescent="0.45">
      <c r="A5" s="33" t="s">
        <v>7</v>
      </c>
      <c r="B5" s="29">
        <f>CALCULATIONS!K13</f>
        <v>6.3083333333333336</v>
      </c>
      <c r="C5" s="29">
        <v>5.3167</v>
      </c>
      <c r="D5" s="30">
        <f>CALCULATIONS!K18</f>
        <v>16.273655877134228</v>
      </c>
    </row>
    <row r="6" spans="1:4" ht="34.5" thickBot="1" x14ac:dyDescent="0.45">
      <c r="A6" s="33" t="s">
        <v>8</v>
      </c>
      <c r="B6" s="29">
        <f>CALCULATIONS!N13</f>
        <v>6.666666666666667</v>
      </c>
      <c r="C6" s="29">
        <v>5.7667000000000002</v>
      </c>
      <c r="D6" s="30">
        <f>CALCULATIONS!N18</f>
        <v>14.357298500104198</v>
      </c>
    </row>
    <row r="7" spans="1:4" ht="34.5" thickBot="1" x14ac:dyDescent="0.45">
      <c r="A7" s="34" t="s">
        <v>19</v>
      </c>
      <c r="B7" s="29">
        <f>CALCULATIONS!Q13</f>
        <v>7.0663333333333327</v>
      </c>
      <c r="C7" s="29">
        <v>6.2832999999999997</v>
      </c>
      <c r="D7" s="30">
        <f>CALCULATIONS!Q18</f>
        <v>14.301738938277914</v>
      </c>
    </row>
    <row r="23" spans="4:4" x14ac:dyDescent="0.2">
      <c r="D23" s="59"/>
    </row>
  </sheetData>
  <phoneticPr fontId="0" type="noConversion"/>
  <printOptions horizontalCentered="1" verticalCentered="1"/>
  <pageMargins left="0.75" right="0.75" top="1" bottom="1" header="0.5" footer="0.5"/>
  <pageSetup paperSize="9" scale="6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A38970-8F4B-4963-8725-9DB1EEF53319}">
  <sheetPr codeName="Sheet6">
    <pageSetUpPr fitToPage="1"/>
  </sheetPr>
  <dimension ref="A1:K7"/>
  <sheetViews>
    <sheetView zoomScale="50" zoomScaleNormal="50" workbookViewId="0">
      <selection activeCell="B1" sqref="B1"/>
    </sheetView>
  </sheetViews>
  <sheetFormatPr defaultRowHeight="12.75" x14ac:dyDescent="0.2"/>
  <cols>
    <col min="1" max="1" width="30.42578125" style="32" bestFit="1" customWidth="1"/>
    <col min="2" max="3" width="47.85546875" bestFit="1" customWidth="1"/>
    <col min="4" max="4" width="62.7109375" customWidth="1"/>
    <col min="5" max="5" width="23" bestFit="1" customWidth="1"/>
    <col min="6" max="6" width="29.7109375" bestFit="1" customWidth="1"/>
    <col min="7" max="7" width="23.5703125" bestFit="1" customWidth="1"/>
    <col min="9" max="9" width="4.7109375" customWidth="1"/>
    <col min="10" max="11" width="9.140625" hidden="1" customWidth="1"/>
  </cols>
  <sheetData>
    <row r="1" spans="1:4" ht="27" thickBot="1" x14ac:dyDescent="0.45">
      <c r="B1" s="28" t="s">
        <v>65</v>
      </c>
      <c r="C1" s="28" t="s">
        <v>64</v>
      </c>
      <c r="D1" s="30" t="s">
        <v>14</v>
      </c>
    </row>
    <row r="2" spans="1:4" ht="34.5" thickBot="1" x14ac:dyDescent="0.45">
      <c r="A2" s="33" t="s">
        <v>5</v>
      </c>
      <c r="B2" s="29">
        <f>CALCULATIONS!B13</f>
        <v>5.6000000000000005</v>
      </c>
      <c r="C2" s="29">
        <v>5.6000000000000005</v>
      </c>
      <c r="D2" s="30">
        <f>CALCULATIONS!B18</f>
        <v>1.6955404820633567E-14</v>
      </c>
    </row>
    <row r="3" spans="1:4" ht="34.5" thickBot="1" x14ac:dyDescent="0.45">
      <c r="A3" s="33" t="s">
        <v>9</v>
      </c>
      <c r="B3" s="29">
        <f>CALCULATIONS!E13</f>
        <v>5.6916666666666664</v>
      </c>
      <c r="C3" s="29">
        <v>5.6916666666666664</v>
      </c>
      <c r="D3" s="30">
        <f>CALCULATIONS!E18</f>
        <v>5.0879363645029532</v>
      </c>
    </row>
    <row r="4" spans="1:4" ht="34.5" thickBot="1" x14ac:dyDescent="0.45">
      <c r="A4" s="33" t="s">
        <v>6</v>
      </c>
      <c r="B4" s="29">
        <f>CALCULATIONS!H13</f>
        <v>5.8743333333333334</v>
      </c>
      <c r="C4" s="29">
        <v>5.8743333333333334</v>
      </c>
      <c r="D4" s="30">
        <f>CALCULATIONS!H18</f>
        <v>4.417276983085241</v>
      </c>
    </row>
    <row r="5" spans="1:4" ht="34.5" thickBot="1" x14ac:dyDescent="0.45">
      <c r="A5" s="33" t="s">
        <v>7</v>
      </c>
      <c r="B5" s="29">
        <f>CALCULATIONS!K13</f>
        <v>6.3083333333333336</v>
      </c>
      <c r="C5" s="29">
        <v>6.3083333333333336</v>
      </c>
      <c r="D5" s="30">
        <f>CALCULATIONS!K18</f>
        <v>16.273655877134228</v>
      </c>
    </row>
    <row r="6" spans="1:4" ht="34.5" thickBot="1" x14ac:dyDescent="0.45">
      <c r="A6" s="33" t="s">
        <v>8</v>
      </c>
      <c r="B6" s="29">
        <f>CALCULATIONS!N13</f>
        <v>6.666666666666667</v>
      </c>
      <c r="C6" s="29">
        <v>6.666666666666667</v>
      </c>
      <c r="D6" s="30">
        <f>CALCULATIONS!N18</f>
        <v>14.357298500104198</v>
      </c>
    </row>
    <row r="7" spans="1:4" ht="34.5" thickBot="1" x14ac:dyDescent="0.45">
      <c r="A7" s="34" t="s">
        <v>19</v>
      </c>
      <c r="B7" s="29">
        <f>CALCULATIONS!Q13</f>
        <v>7.0663333333333327</v>
      </c>
      <c r="C7" s="29">
        <v>7.0663333333333327</v>
      </c>
      <c r="D7" s="30">
        <f>CALCULATIONS!Q18</f>
        <v>14.301738938277914</v>
      </c>
    </row>
  </sheetData>
  <phoneticPr fontId="0" type="noConversion"/>
  <printOptions horizontalCentered="1" verticalCentered="1"/>
  <pageMargins left="0.75" right="0.75" top="1" bottom="1" header="0.5" footer="0.5"/>
  <pageSetup paperSize="9" scale="7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715832-1F38-470D-A5A3-204C02A45A5F}">
  <sheetPr codeName="Sheet7"/>
  <dimension ref="A1:M23"/>
  <sheetViews>
    <sheetView zoomScale="110" zoomScaleNormal="110" workbookViewId="0">
      <selection activeCell="Q18" sqref="Q18"/>
    </sheetView>
  </sheetViews>
  <sheetFormatPr defaultRowHeight="12.75" x14ac:dyDescent="0.2"/>
  <cols>
    <col min="6" max="6" width="11.7109375" bestFit="1" customWidth="1"/>
    <col min="10" max="10" width="5.5703125" customWidth="1"/>
  </cols>
  <sheetData>
    <row r="1" spans="1:13" x14ac:dyDescent="0.2">
      <c r="A1" s="24"/>
      <c r="F1" s="31"/>
    </row>
    <row r="3" spans="1:13" x14ac:dyDescent="0.2">
      <c r="A3" s="54"/>
    </row>
    <row r="4" spans="1:13" x14ac:dyDescent="0.2">
      <c r="A4" s="54"/>
    </row>
    <row r="6" spans="1:13" x14ac:dyDescent="0.2">
      <c r="A6" s="54"/>
    </row>
    <row r="7" spans="1:13" x14ac:dyDescent="0.2">
      <c r="M7" s="56"/>
    </row>
    <row r="8" spans="1:13" x14ac:dyDescent="0.2">
      <c r="A8" s="54"/>
    </row>
    <row r="9" spans="1:13" x14ac:dyDescent="0.2">
      <c r="A9" s="54"/>
    </row>
    <row r="10" spans="1:13" x14ac:dyDescent="0.2">
      <c r="A10" s="54"/>
    </row>
    <row r="11" spans="1:13" x14ac:dyDescent="0.2">
      <c r="A11" s="54"/>
    </row>
    <row r="12" spans="1:13" x14ac:dyDescent="0.2">
      <c r="A12" s="54"/>
    </row>
    <row r="23" hidden="1" x14ac:dyDescent="0.2"/>
  </sheetData>
  <phoneticPr fontId="6" type="noConversion"/>
  <pageMargins left="0.2" right="0.31" top="0.22" bottom="0.12" header="0.27" footer="0.19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831A0A-7991-4DB8-B060-20502321AB42}">
  <sheetPr codeName="Sheet8">
    <pageSetUpPr fitToPage="1"/>
  </sheetPr>
  <dimension ref="A1:Q27"/>
  <sheetViews>
    <sheetView zoomScale="70" zoomScaleNormal="70" workbookViewId="0">
      <selection activeCell="H2" sqref="G2:H9"/>
    </sheetView>
  </sheetViews>
  <sheetFormatPr defaultRowHeight="18" x14ac:dyDescent="0.25"/>
  <cols>
    <col min="1" max="1" width="75.7109375" style="8" bestFit="1" customWidth="1"/>
    <col min="2" max="2" width="23.42578125" style="8" customWidth="1"/>
    <col min="3" max="3" width="9.140625" style="8"/>
    <col min="4" max="4" width="75.7109375" style="8" bestFit="1" customWidth="1"/>
    <col min="5" max="5" width="25.7109375" style="8" bestFit="1" customWidth="1"/>
    <col min="6" max="6" width="9.140625" style="8"/>
    <col min="7" max="7" width="75.7109375" style="8" bestFit="1" customWidth="1"/>
    <col min="8" max="8" width="27" style="8" bestFit="1" customWidth="1"/>
    <col min="9" max="9" width="9.140625" style="8"/>
    <col min="10" max="10" width="56.140625" style="8" customWidth="1"/>
    <col min="11" max="11" width="32.5703125" style="8" bestFit="1" customWidth="1"/>
    <col min="12" max="12" width="9.140625" style="8"/>
    <col min="13" max="13" width="75.7109375" style="8" bestFit="1" customWidth="1"/>
    <col min="14" max="14" width="27.42578125" style="8" bestFit="1" customWidth="1"/>
    <col min="15" max="15" width="9.140625" style="8"/>
    <col min="16" max="16" width="75.7109375" style="8" bestFit="1" customWidth="1"/>
    <col min="17" max="17" width="40.28515625" style="8" bestFit="1" customWidth="1"/>
    <col min="18" max="16384" width="9.140625" style="8"/>
  </cols>
  <sheetData>
    <row r="1" spans="1:17" ht="43.5" customHeight="1" thickBot="1" x14ac:dyDescent="0.3">
      <c r="A1" s="6" t="s">
        <v>15</v>
      </c>
      <c r="B1" s="7" t="s">
        <v>0</v>
      </c>
      <c r="D1" s="6" t="s">
        <v>15</v>
      </c>
      <c r="E1" s="7" t="s">
        <v>10</v>
      </c>
      <c r="G1" s="6" t="s">
        <v>15</v>
      </c>
      <c r="H1" s="9" t="s">
        <v>2</v>
      </c>
      <c r="J1" s="6" t="s">
        <v>15</v>
      </c>
      <c r="K1" s="9" t="s">
        <v>4</v>
      </c>
      <c r="M1" s="6" t="s">
        <v>15</v>
      </c>
      <c r="N1" s="9" t="s">
        <v>3</v>
      </c>
      <c r="P1" s="6" t="s">
        <v>15</v>
      </c>
      <c r="Q1" s="9" t="s">
        <v>19</v>
      </c>
    </row>
    <row r="2" spans="1:17" ht="24.95" customHeight="1" thickBot="1" x14ac:dyDescent="0.4">
      <c r="A2" s="26" t="str">
        <f>'SUMMARY OF RATES'!A3</f>
        <v xml:space="preserve">ARAB BANK </v>
      </c>
      <c r="B2" s="22">
        <f>'SUMMARY OF RATES'!B3</f>
        <v>5.6</v>
      </c>
      <c r="D2" s="27" t="str">
        <f>'SUMMARY OF RATES'!A9</f>
        <v>BANK AL ETIHAD</v>
      </c>
      <c r="E2" s="23">
        <f>'SUMMARY OF RATES'!C9</f>
        <v>6</v>
      </c>
      <c r="G2" s="27" t="str">
        <f>'SUMMARY OF RATES'!A9</f>
        <v>BANK AL ETIHAD</v>
      </c>
      <c r="H2" s="23">
        <f>'SUMMARY OF RATES'!D9</f>
        <v>6.5</v>
      </c>
      <c r="J2" s="26" t="str">
        <f>'SUMMARY OF RATES'!A6</f>
        <v>JORDAN AHLI BANK</v>
      </c>
      <c r="K2" s="23">
        <f>'SUMMARY OF RATES'!E6</f>
        <v>8.9</v>
      </c>
      <c r="M2" s="27" t="str">
        <f>'SUMMARY OF RATES'!A6</f>
        <v>JORDAN AHLI BANK</v>
      </c>
      <c r="N2" s="23">
        <f>'SUMMARY OF RATES'!F6</f>
        <v>8.298</v>
      </c>
      <c r="P2" s="27" t="str">
        <f>'SUMMARY OF RATES'!A9</f>
        <v>BANK AL ETIHAD</v>
      </c>
      <c r="Q2" s="23">
        <f>'SUMMARY OF RATES'!G9</f>
        <v>8.5</v>
      </c>
    </row>
    <row r="3" spans="1:17" ht="24.95" customHeight="1" thickBot="1" x14ac:dyDescent="0.4">
      <c r="A3" s="26" t="str">
        <f>'SUMMARY OF RATES'!A4</f>
        <v>The Housing Bank</v>
      </c>
      <c r="B3" s="22">
        <f>'SUMMARY OF RATES'!B4</f>
        <v>5.6</v>
      </c>
      <c r="D3" s="27" t="str">
        <f>'SUMMARY OF RATES'!A5</f>
        <v>JORDAN KUWAIT BANK</v>
      </c>
      <c r="E3" s="23">
        <f>'SUMMARY OF RATES'!C5</f>
        <v>5.75</v>
      </c>
      <c r="G3" s="27" t="str">
        <f>'SUMMARY OF RATES'!A6</f>
        <v>JORDAN AHLI BANK</v>
      </c>
      <c r="H3" s="23">
        <f>'SUMMARY OF RATES'!D6</f>
        <v>5.9960000000000004</v>
      </c>
      <c r="J3" s="26" t="str">
        <f>'SUMMARY OF RATES'!A9</f>
        <v>BANK AL ETIHAD</v>
      </c>
      <c r="K3" s="23">
        <f>'SUMMARY OF RATES'!E9</f>
        <v>7.4</v>
      </c>
      <c r="M3" s="27" t="str">
        <f>'SUMMARY OF RATES'!A9</f>
        <v>BANK AL ETIHAD</v>
      </c>
      <c r="N3" s="23">
        <f>'SUMMARY OF RATES'!F9</f>
        <v>8.15</v>
      </c>
      <c r="P3" s="27" t="str">
        <f>'SUMMARY OF RATES'!A6</f>
        <v>JORDAN AHLI BANK</v>
      </c>
      <c r="Q3" s="23">
        <f>'SUMMARY OF RATES'!G6</f>
        <v>8.4979999999999993</v>
      </c>
    </row>
    <row r="4" spans="1:17" ht="24.95" customHeight="1" thickBot="1" x14ac:dyDescent="0.4">
      <c r="A4" s="26" t="str">
        <f>'SUMMARY OF RATES'!A5</f>
        <v>JORDAN KUWAIT BANK</v>
      </c>
      <c r="B4" s="22">
        <f>'SUMMARY OF RATES'!B5</f>
        <v>5.6</v>
      </c>
      <c r="D4" s="27" t="str">
        <f>'SUMMARY OF RATES'!A8</f>
        <v>BANK OF JORDAN</v>
      </c>
      <c r="E4" s="23">
        <f>'SUMMARY OF RATES'!C8</f>
        <v>5.75</v>
      </c>
      <c r="G4" s="27" t="str">
        <f>'SUMMARY OF RATES'!A8</f>
        <v>BANK OF JORDAN</v>
      </c>
      <c r="H4" s="23">
        <f>'SUMMARY OF RATES'!D8</f>
        <v>5.95</v>
      </c>
      <c r="J4" s="26" t="str">
        <f>'SUMMARY OF RATES'!A5</f>
        <v>JORDAN KUWAIT BANK</v>
      </c>
      <c r="K4" s="23">
        <f>'SUMMARY OF RATES'!E5</f>
        <v>6.25</v>
      </c>
      <c r="M4" s="27" t="str">
        <f>'SUMMARY OF RATES'!A5</f>
        <v>JORDAN KUWAIT BANK</v>
      </c>
      <c r="N4" s="23">
        <f>'SUMMARY OF RATES'!F5</f>
        <v>7</v>
      </c>
      <c r="P4" s="27" t="str">
        <f>'SUMMARY OF RATES'!A7</f>
        <v>CAPITAL BANK OF JORDAN</v>
      </c>
      <c r="Q4" s="23">
        <f>'SUMMARY OF RATES'!G7</f>
        <v>7.35</v>
      </c>
    </row>
    <row r="5" spans="1:17" ht="24.95" customHeight="1" thickBot="1" x14ac:dyDescent="0.4">
      <c r="A5" s="26" t="str">
        <f>'SUMMARY OF RATES'!A6</f>
        <v>JORDAN AHLI BANK</v>
      </c>
      <c r="B5" s="22">
        <f>'SUMMARY OF RATES'!B6</f>
        <v>5.6</v>
      </c>
      <c r="D5" s="27" t="str">
        <f>'SUMMARY OF RATES'!A10</f>
        <v>CAIRO AMMAN BANK</v>
      </c>
      <c r="E5" s="23">
        <f>'SUMMARY OF RATES'!C10</f>
        <v>5.75</v>
      </c>
      <c r="G5" s="27" t="str">
        <f>'SUMMARY OF RATES'!A10</f>
        <v>CAIRO AMMAN BANK</v>
      </c>
      <c r="H5" s="23">
        <f>'SUMMARY OF RATES'!D10</f>
        <v>5.9</v>
      </c>
      <c r="J5" s="26" t="str">
        <f>'SUMMARY OF RATES'!A10</f>
        <v>CAIRO AMMAN BANK</v>
      </c>
      <c r="K5" s="23">
        <f>'SUMMARY OF RATES'!E10</f>
        <v>6.1</v>
      </c>
      <c r="M5" s="27" t="str">
        <f>'SUMMARY OF RATES'!A10</f>
        <v>CAIRO AMMAN BANK</v>
      </c>
      <c r="N5" s="23">
        <f>'SUMMARY OF RATES'!F10</f>
        <v>6.3</v>
      </c>
      <c r="P5" s="27" t="str">
        <f>'SUMMARY OF RATES'!A5</f>
        <v>JORDAN KUWAIT BANK</v>
      </c>
      <c r="Q5" s="23">
        <f>'SUMMARY OF RATES'!G5</f>
        <v>7.25</v>
      </c>
    </row>
    <row r="6" spans="1:17" ht="24.95" customHeight="1" thickBot="1" x14ac:dyDescent="0.4">
      <c r="A6" s="26" t="str">
        <f>'SUMMARY OF RATES'!A7</f>
        <v>CAPITAL BANK OF JORDAN</v>
      </c>
      <c r="B6" s="22">
        <f>'SUMMARY OF RATES'!B7</f>
        <v>5.6</v>
      </c>
      <c r="D6" s="27" t="str">
        <f>'SUMMARY OF RATES'!A3</f>
        <v xml:space="preserve">ARAB BANK </v>
      </c>
      <c r="E6" s="23">
        <f>'SUMMARY OF RATES'!C3</f>
        <v>5.65</v>
      </c>
      <c r="G6" s="27" t="str">
        <f>'SUMMARY OF RATES'!A5</f>
        <v>JORDAN KUWAIT BANK</v>
      </c>
      <c r="H6" s="23">
        <f>'SUMMARY OF RATES'!D5</f>
        <v>5.9</v>
      </c>
      <c r="J6" s="26" t="str">
        <f>'SUMMARY OF RATES'!A8</f>
        <v>BANK OF JORDAN</v>
      </c>
      <c r="K6" s="23">
        <f>'SUMMARY OF RATES'!E8</f>
        <v>6.1</v>
      </c>
      <c r="M6" s="27" t="str">
        <f>'SUMMARY OF RATES'!A4</f>
        <v>The Housing Bank</v>
      </c>
      <c r="N6" s="23">
        <f>'SUMMARY OF RATES'!F4</f>
        <v>6.2</v>
      </c>
      <c r="P6" s="27" t="str">
        <f>'SUMMARY OF RATES'!A10</f>
        <v>CAIRO AMMAN BANK</v>
      </c>
      <c r="Q6" s="23">
        <f>'SUMMARY OF RATES'!G10</f>
        <v>6.5</v>
      </c>
    </row>
    <row r="7" spans="1:17" ht="24.95" customHeight="1" thickBot="1" x14ac:dyDescent="0.4">
      <c r="A7" s="26" t="str">
        <f>'SUMMARY OF RATES'!A10</f>
        <v>CAIRO AMMAN BANK</v>
      </c>
      <c r="B7" s="22">
        <f>'SUMMARY OF RATES'!B10</f>
        <v>5.6</v>
      </c>
      <c r="D7" s="27" t="str">
        <f>'SUMMARY OF RATES'!A7</f>
        <v>CAPITAL BANK OF JORDAN</v>
      </c>
      <c r="E7" s="23">
        <f>'SUMMARY OF RATES'!C7</f>
        <v>5.65</v>
      </c>
      <c r="G7" s="27" t="str">
        <f>'SUMMARY OF RATES'!A7</f>
        <v>CAPITAL BANK OF JORDAN</v>
      </c>
      <c r="H7" s="23">
        <f>'SUMMARY OF RATES'!D7</f>
        <v>5.8</v>
      </c>
      <c r="J7" s="26" t="str">
        <f>'SUMMARY OF RATES'!A4</f>
        <v>The Housing Bank</v>
      </c>
      <c r="K7" s="23">
        <f>'SUMMARY OF RATES'!E4</f>
        <v>6</v>
      </c>
      <c r="M7" s="27" t="str">
        <f>'SUMMARY OF RATES'!A8</f>
        <v>BANK OF JORDAN</v>
      </c>
      <c r="N7" s="23">
        <f>'SUMMARY OF RATES'!F8</f>
        <v>6.2</v>
      </c>
      <c r="P7" s="27" t="str">
        <f>'SUMMARY OF RATES'!A4</f>
        <v>The Housing Bank</v>
      </c>
      <c r="Q7" s="23">
        <f>'SUMMARY OF RATES'!G4</f>
        <v>6.5</v>
      </c>
    </row>
    <row r="8" spans="1:17" ht="24.95" customHeight="1" thickBot="1" x14ac:dyDescent="0.4">
      <c r="A8" s="26" t="str">
        <f>'SUMMARY OF RATES'!A8</f>
        <v>BANK OF JORDAN</v>
      </c>
      <c r="B8" s="22">
        <f>'SUMMARY OF RATES'!B8</f>
        <v>5.6</v>
      </c>
      <c r="D8" s="27" t="str">
        <f>'SUMMARY OF RATES'!A4</f>
        <v>The Housing Bank</v>
      </c>
      <c r="E8" s="23">
        <f>'SUMMARY OF RATES'!C4</f>
        <v>5.6</v>
      </c>
      <c r="G8" s="27" t="str">
        <f>'SUMMARY OF RATES'!A3</f>
        <v xml:space="preserve">ARAB BANK </v>
      </c>
      <c r="H8" s="23">
        <f>'SUMMARY OF RATES'!D3</f>
        <v>5.7</v>
      </c>
      <c r="J8" s="26" t="str">
        <f>'SUMMARY OF RATES'!A7</f>
        <v>CAPITAL BANK OF JORDAN</v>
      </c>
      <c r="K8" s="23">
        <f>'SUMMARY OF RATES'!E7</f>
        <v>6</v>
      </c>
      <c r="M8" s="27" t="str">
        <f>'SUMMARY OF RATES'!A7</f>
        <v>CAPITAL BANK OF JORDAN</v>
      </c>
      <c r="N8" s="23">
        <f>'SUMMARY OF RATES'!F7</f>
        <v>6.15</v>
      </c>
      <c r="P8" s="27" t="str">
        <f>'SUMMARY OF RATES'!A8</f>
        <v>BANK OF JORDAN</v>
      </c>
      <c r="Q8" s="23">
        <f>'SUMMARY OF RATES'!G8</f>
        <v>6.3</v>
      </c>
    </row>
    <row r="9" spans="1:17" ht="24.95" customHeight="1" thickBot="1" x14ac:dyDescent="0.4">
      <c r="A9" s="26" t="str">
        <f>'SUMMARY OF RATES'!A9</f>
        <v>BANK AL ETIHAD</v>
      </c>
      <c r="B9" s="22">
        <f>'SUMMARY OF RATES'!B9</f>
        <v>5.6</v>
      </c>
      <c r="D9" s="27" t="str">
        <f>'SUMMARY OF RATES'!A6</f>
        <v>JORDAN AHLI BANK</v>
      </c>
      <c r="E9" s="23">
        <f>'SUMMARY OF RATES'!C6</f>
        <v>5</v>
      </c>
      <c r="G9" s="27" t="str">
        <f>'SUMMARY OF RATES'!A4</f>
        <v>The Housing Bank</v>
      </c>
      <c r="H9" s="23">
        <f>'SUMMARY OF RATES'!D4</f>
        <v>5.65</v>
      </c>
      <c r="J9" s="26" t="str">
        <f>'SUMMARY OF RATES'!A3</f>
        <v xml:space="preserve">ARAB BANK </v>
      </c>
      <c r="K9" s="23">
        <f>'SUMMARY OF RATES'!E3</f>
        <v>5.75</v>
      </c>
      <c r="M9" s="27" t="str">
        <f>'SUMMARY OF RATES'!A3</f>
        <v xml:space="preserve">ARAB BANK </v>
      </c>
      <c r="N9" s="23">
        <f>'SUMMARY OF RATES'!F3</f>
        <v>5.75</v>
      </c>
      <c r="P9" s="27" t="str">
        <f>'SUMMARY OF RATES'!A3</f>
        <v xml:space="preserve">ARAB BANK </v>
      </c>
      <c r="Q9" s="23">
        <f>'SUMMARY OF RATES'!G3</f>
        <v>5.75</v>
      </c>
    </row>
    <row r="10" spans="1:17" ht="24.95" customHeight="1" x14ac:dyDescent="0.25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</row>
    <row r="11" spans="1:17" ht="24.95" customHeight="1" x14ac:dyDescent="0.25">
      <c r="A11" s="10"/>
      <c r="B11" s="11"/>
      <c r="D11" s="12"/>
      <c r="E11" s="13"/>
      <c r="G11" s="12"/>
      <c r="H11" s="13"/>
      <c r="J11" s="12"/>
      <c r="K11" s="13"/>
      <c r="M11" s="12"/>
      <c r="N11" s="13"/>
      <c r="P11" s="12"/>
      <c r="Q11" s="13"/>
    </row>
    <row r="12" spans="1:17" ht="24.95" customHeight="1" thickBot="1" x14ac:dyDescent="0.3">
      <c r="A12" s="10"/>
      <c r="B12" s="11"/>
      <c r="D12" s="12"/>
      <c r="E12" s="13"/>
      <c r="G12" s="12"/>
      <c r="H12" s="13"/>
      <c r="J12" s="12"/>
      <c r="K12" s="13"/>
      <c r="M12" s="12"/>
      <c r="N12" s="13"/>
      <c r="P12" s="12"/>
      <c r="Q12" s="13"/>
    </row>
    <row r="13" spans="1:17" ht="40.5" customHeight="1" thickBot="1" x14ac:dyDescent="0.3">
      <c r="A13" s="14" t="s">
        <v>63</v>
      </c>
      <c r="B13" s="15">
        <f>AVERAGE(B3:B8)</f>
        <v>5.6000000000000005</v>
      </c>
      <c r="D13" s="16" t="s">
        <v>62</v>
      </c>
      <c r="E13" s="15">
        <f>AVERAGE(E3:E8)</f>
        <v>5.6916666666666664</v>
      </c>
      <c r="G13" s="16" t="s">
        <v>61</v>
      </c>
      <c r="H13" s="15">
        <f>AVERAGE(H3:H8)</f>
        <v>5.8743333333333334</v>
      </c>
      <c r="J13" s="16" t="s">
        <v>60</v>
      </c>
      <c r="K13" s="15">
        <f>AVERAGE(K3:K8)</f>
        <v>6.3083333333333336</v>
      </c>
      <c r="M13" s="16" t="s">
        <v>59</v>
      </c>
      <c r="N13" s="15">
        <f>AVERAGE(N3:N8)</f>
        <v>6.666666666666667</v>
      </c>
      <c r="P13" s="16" t="s">
        <v>58</v>
      </c>
      <c r="Q13" s="15">
        <f>AVERAGE(Q3:Q8)</f>
        <v>7.0663333333333327</v>
      </c>
    </row>
    <row r="14" spans="1:17" ht="59.25" customHeight="1" x14ac:dyDescent="0.25">
      <c r="B14" s="17"/>
      <c r="E14" s="17"/>
      <c r="H14" s="17"/>
      <c r="N14" s="17"/>
      <c r="Q14" s="17"/>
    </row>
    <row r="15" spans="1:17" ht="0.75" customHeight="1" x14ac:dyDescent="0.25">
      <c r="A15" s="18" t="s">
        <v>12</v>
      </c>
      <c r="B15" s="18">
        <f>(B3*B4*B5*B6*B7*B8)^(1/6)</f>
        <v>5.5999999999999988</v>
      </c>
      <c r="D15" s="18"/>
      <c r="E15" s="18" t="e">
        <f>(#REF!*E4*E5*E6*E7*E8)^(1/6)</f>
        <v>#REF!</v>
      </c>
      <c r="G15" s="18"/>
      <c r="H15" s="18" t="e">
        <f>(H4*H5*H6*#REF!*H7*H8)^(1/6)</f>
        <v>#REF!</v>
      </c>
      <c r="J15" s="18"/>
      <c r="K15" s="18" t="e">
        <f>(K4*#REF!*K5*K6*K7*K8)^(1/6)</f>
        <v>#REF!</v>
      </c>
      <c r="M15" s="18"/>
      <c r="N15" s="18">
        <f>(N3*N4*N5*N6*N7*N8)^(1/6)</f>
        <v>6.6304415179361671</v>
      </c>
      <c r="P15" s="18"/>
      <c r="Q15" s="18">
        <f>(Q3*Q4*Q5*Q6*Q7*Q8)^(1/6)</f>
        <v>7.0283204712633269</v>
      </c>
    </row>
    <row r="16" spans="1:17" s="19" customFormat="1" ht="24.75" hidden="1" customHeight="1" x14ac:dyDescent="0.25">
      <c r="A16" s="18" t="s">
        <v>13</v>
      </c>
      <c r="B16" s="18">
        <f>STDEV(B2:B9)</f>
        <v>9.495026699554799E-16</v>
      </c>
      <c r="C16" s="18"/>
      <c r="D16" s="18"/>
      <c r="E16" s="18">
        <f>STDEV(E2:E9)</f>
        <v>0.28715040857163543</v>
      </c>
      <c r="F16" s="18"/>
      <c r="G16" s="18"/>
      <c r="H16" s="18">
        <f>STDEV(H2:H9)</f>
        <v>0.26170157486288509</v>
      </c>
      <c r="I16" s="18"/>
      <c r="J16" s="18"/>
      <c r="K16" s="18">
        <f>STDEV(K2:K9)</f>
        <v>1.0679586669369336</v>
      </c>
      <c r="L16" s="18"/>
      <c r="M16" s="18"/>
      <c r="N16" s="18">
        <f>STDEV(N2:N9)</f>
        <v>0.96997908666703969</v>
      </c>
      <c r="O16" s="18"/>
      <c r="P16" s="18"/>
      <c r="Q16" s="18">
        <f>STDEV(Q2:Q9)</f>
        <v>1.012706134219459</v>
      </c>
    </row>
    <row r="17" spans="1:17" s="20" customFormat="1" hidden="1" x14ac:dyDescent="0.25">
      <c r="A17" s="21" t="s">
        <v>1</v>
      </c>
      <c r="B17" s="18">
        <f>AVERAGE(B2:B9)</f>
        <v>5.6000000000000005</v>
      </c>
      <c r="C17" s="18"/>
      <c r="D17" s="18"/>
      <c r="E17" s="18">
        <f>AVERAGE(E2:E9)</f>
        <v>5.6437499999999998</v>
      </c>
      <c r="F17" s="18"/>
      <c r="G17" s="18"/>
      <c r="H17" s="18">
        <f>AVERAGE(H2:H9)</f>
        <v>5.9245000000000001</v>
      </c>
      <c r="I17" s="18"/>
      <c r="J17" s="18"/>
      <c r="K17" s="18">
        <f>AVERAGE(K2:K9)</f>
        <v>6.5625</v>
      </c>
      <c r="L17" s="18"/>
      <c r="M17" s="18"/>
      <c r="N17" s="18">
        <f>AVERAGE(N2:N9)</f>
        <v>6.7560000000000002</v>
      </c>
      <c r="O17" s="18"/>
      <c r="P17" s="18"/>
      <c r="Q17" s="18">
        <f>AVERAGE(Q2:Q9)</f>
        <v>7.0809999999999995</v>
      </c>
    </row>
    <row r="18" spans="1:17" s="20" customFormat="1" hidden="1" x14ac:dyDescent="0.25">
      <c r="A18" s="18" t="s">
        <v>11</v>
      </c>
      <c r="B18" s="18">
        <f>B16/B17*100</f>
        <v>1.6955404820633567E-14</v>
      </c>
      <c r="C18" s="18"/>
      <c r="D18" s="18"/>
      <c r="E18" s="18">
        <f>E16/E17*100</f>
        <v>5.0879363645029532</v>
      </c>
      <c r="F18" s="18"/>
      <c r="G18" s="18"/>
      <c r="H18" s="18">
        <f>H16/H17*100</f>
        <v>4.417276983085241</v>
      </c>
      <c r="I18" s="18"/>
      <c r="J18" s="18"/>
      <c r="K18" s="18">
        <f>K16/K17*100</f>
        <v>16.273655877134228</v>
      </c>
      <c r="L18" s="18"/>
      <c r="M18" s="18"/>
      <c r="N18" s="18">
        <f>N16/N17*100</f>
        <v>14.357298500104198</v>
      </c>
      <c r="O18" s="18"/>
      <c r="P18" s="18"/>
      <c r="Q18" s="18">
        <f>Q16/Q17*100</f>
        <v>14.301738938277914</v>
      </c>
    </row>
    <row r="19" spans="1:17" s="20" customFormat="1" x14ac:dyDescent="0.25">
      <c r="A19" s="18"/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</row>
    <row r="20" spans="1:17" ht="60" customHeight="1" x14ac:dyDescent="0.25">
      <c r="A20" s="18"/>
      <c r="B20" s="18"/>
      <c r="D20" s="18"/>
      <c r="E20" s="18"/>
      <c r="G20" s="18"/>
      <c r="H20" s="18"/>
      <c r="J20" s="18"/>
      <c r="K20" s="18"/>
      <c r="M20" s="18"/>
      <c r="N20" s="18"/>
      <c r="P20" s="18"/>
      <c r="Q20" s="18"/>
    </row>
    <row r="21" spans="1:17" s="20" customFormat="1" x14ac:dyDescent="0.25">
      <c r="A21" s="18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</row>
    <row r="22" spans="1:17" s="20" customFormat="1" x14ac:dyDescent="0.25">
      <c r="A22" s="18"/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</row>
    <row r="23" spans="1:17" s="20" customFormat="1" x14ac:dyDescent="0.25">
      <c r="A23" s="18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</row>
    <row r="24" spans="1:17" s="20" customFormat="1" x14ac:dyDescent="0.25">
      <c r="A24" s="18"/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</row>
    <row r="25" spans="1:17" s="20" customFormat="1" x14ac:dyDescent="0.25">
      <c r="A25" s="18"/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</row>
    <row r="26" spans="1:17" s="20" customFormat="1" x14ac:dyDescent="0.25">
      <c r="A26" s="18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</row>
    <row r="27" spans="1:17" s="20" customFormat="1" x14ac:dyDescent="0.25">
      <c r="A27" s="8"/>
      <c r="B27" s="8"/>
      <c r="C27" s="18"/>
      <c r="D27" s="8"/>
      <c r="E27" s="8"/>
      <c r="F27" s="18"/>
      <c r="G27" s="8"/>
      <c r="H27" s="8"/>
      <c r="I27" s="18"/>
      <c r="J27" s="8"/>
      <c r="K27" s="8"/>
      <c r="L27" s="18"/>
      <c r="M27" s="8"/>
      <c r="N27" s="8"/>
      <c r="O27" s="18"/>
      <c r="P27" s="8"/>
      <c r="Q27" s="8"/>
    </row>
  </sheetData>
  <sortState xmlns:xlrd2="http://schemas.microsoft.com/office/spreadsheetml/2017/richdata2" ref="G2:H9">
    <sortCondition descending="1" ref="H2:H9"/>
  </sortState>
  <phoneticPr fontId="0" type="noConversion"/>
  <pageMargins left="0.75" right="0.75" top="1" bottom="1" header="0.5" footer="0.5"/>
  <pageSetup paperSize="9" scale="39" fitToWidth="2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E7E3CC-318D-4B2F-BE5D-34F261878129}">
  <sheetPr codeName="Sheet9">
    <pageSetUpPr fitToPage="1"/>
  </sheetPr>
  <dimension ref="A1:H36"/>
  <sheetViews>
    <sheetView rightToLeft="1" zoomScale="65" zoomScaleNormal="65" workbookViewId="0">
      <selection activeCell="E7" sqref="E7"/>
    </sheetView>
  </sheetViews>
  <sheetFormatPr defaultRowHeight="12.75" x14ac:dyDescent="0.2"/>
  <cols>
    <col min="1" max="1" width="75.7109375" bestFit="1" customWidth="1"/>
    <col min="2" max="2" width="19.85546875" bestFit="1" customWidth="1"/>
    <col min="3" max="3" width="20.7109375" bestFit="1" customWidth="1"/>
    <col min="4" max="4" width="23.140625" bestFit="1" customWidth="1"/>
    <col min="5" max="5" width="30" bestFit="1" customWidth="1"/>
    <col min="6" max="6" width="23.7109375" bestFit="1" customWidth="1"/>
    <col min="7" max="7" width="20.140625" bestFit="1" customWidth="1"/>
    <col min="8" max="8" width="10.7109375" bestFit="1" customWidth="1"/>
  </cols>
  <sheetData>
    <row r="1" spans="1:8" ht="47.25" customHeight="1" thickBot="1" x14ac:dyDescent="0.25">
      <c r="A1" s="67">
        <f>'SUMMARY OF RATES'!A1:G1</f>
        <v>46183</v>
      </c>
      <c r="B1" s="68"/>
      <c r="C1" s="68"/>
      <c r="D1" s="68"/>
      <c r="E1" s="68"/>
      <c r="F1" s="68"/>
      <c r="G1" s="69"/>
    </row>
    <row r="2" spans="1:8" ht="60" customHeight="1" thickBot="1" x14ac:dyDescent="0.45">
      <c r="A2" s="40" t="s">
        <v>26</v>
      </c>
      <c r="B2" s="41" t="s">
        <v>27</v>
      </c>
      <c r="C2" s="41" t="s">
        <v>28</v>
      </c>
      <c r="D2" s="41" t="s">
        <v>29</v>
      </c>
      <c r="E2" s="41" t="s">
        <v>30</v>
      </c>
      <c r="F2" s="41" t="s">
        <v>31</v>
      </c>
      <c r="G2" s="42" t="s">
        <v>32</v>
      </c>
    </row>
    <row r="3" spans="1:8" ht="27" thickBot="1" x14ac:dyDescent="0.45">
      <c r="A3" s="55" t="s">
        <v>33</v>
      </c>
      <c r="B3" s="39">
        <f>'SUMMARY OF RATES'!B3</f>
        <v>5.6</v>
      </c>
      <c r="C3" s="39">
        <f>'SUMMARY OF RATES'!C3</f>
        <v>5.65</v>
      </c>
      <c r="D3" s="39">
        <f>'SUMMARY OF RATES'!D3</f>
        <v>5.7</v>
      </c>
      <c r="E3" s="60">
        <f>'SUMMARY OF RATES'!E3</f>
        <v>5.75</v>
      </c>
      <c r="F3" s="60">
        <f>'SUMMARY OF RATES'!F3</f>
        <v>5.75</v>
      </c>
      <c r="G3" s="60">
        <f>'SUMMARY OF RATES'!G3</f>
        <v>5.75</v>
      </c>
    </row>
    <row r="4" spans="1:8" ht="27" thickBot="1" x14ac:dyDescent="0.45">
      <c r="A4" s="43" t="s">
        <v>34</v>
      </c>
      <c r="B4" s="39">
        <f>'SUMMARY OF RATES'!B4</f>
        <v>5.6</v>
      </c>
      <c r="C4" s="39">
        <f>'SUMMARY OF RATES'!C4</f>
        <v>5.6</v>
      </c>
      <c r="D4" s="60">
        <f>'SUMMARY OF RATES'!D4</f>
        <v>5.65</v>
      </c>
      <c r="E4" s="39">
        <f>'SUMMARY OF RATES'!E4</f>
        <v>6</v>
      </c>
      <c r="F4" s="39">
        <f>'SUMMARY OF RATES'!F4</f>
        <v>6.2</v>
      </c>
      <c r="G4" s="39">
        <f>'SUMMARY OF RATES'!G4</f>
        <v>6.5</v>
      </c>
      <c r="H4" s="35"/>
    </row>
    <row r="5" spans="1:8" ht="27" thickBot="1" x14ac:dyDescent="0.45">
      <c r="A5" s="43" t="s">
        <v>35</v>
      </c>
      <c r="B5" s="39">
        <f>'SUMMARY OF RATES'!B5</f>
        <v>5.6</v>
      </c>
      <c r="C5" s="39">
        <f>'SUMMARY OF RATES'!C5</f>
        <v>5.75</v>
      </c>
      <c r="D5" s="39">
        <f>'SUMMARY OF RATES'!D5</f>
        <v>5.9</v>
      </c>
      <c r="E5" s="39">
        <f>'SUMMARY OF RATES'!E5</f>
        <v>6.25</v>
      </c>
      <c r="F5" s="39">
        <f>'SUMMARY OF RATES'!F5</f>
        <v>7</v>
      </c>
      <c r="G5" s="39">
        <f>'SUMMARY OF RATES'!G5</f>
        <v>7.25</v>
      </c>
    </row>
    <row r="6" spans="1:8" ht="27" thickBot="1" x14ac:dyDescent="0.45">
      <c r="A6" s="43" t="s">
        <v>36</v>
      </c>
      <c r="B6" s="39">
        <f>'SUMMARY OF RATES'!B6</f>
        <v>5.6</v>
      </c>
      <c r="C6" s="60">
        <f>'SUMMARY OF RATES'!C6</f>
        <v>5</v>
      </c>
      <c r="D6" s="39">
        <f>'SUMMARY OF RATES'!D6</f>
        <v>5.9960000000000004</v>
      </c>
      <c r="E6" s="39">
        <f>'SUMMARY OF RATES'!E6</f>
        <v>8.9</v>
      </c>
      <c r="F6" s="39">
        <f>'SUMMARY OF RATES'!F6</f>
        <v>8.298</v>
      </c>
      <c r="G6" s="39">
        <f>'SUMMARY OF RATES'!G6</f>
        <v>8.4979999999999993</v>
      </c>
    </row>
    <row r="7" spans="1:8" ht="27" thickBot="1" x14ac:dyDescent="0.45">
      <c r="A7" s="43" t="s">
        <v>42</v>
      </c>
      <c r="B7" s="39">
        <f>'SUMMARY OF RATES'!B7</f>
        <v>5.6</v>
      </c>
      <c r="C7" s="39">
        <f>'SUMMARY OF RATES'!C7</f>
        <v>5.65</v>
      </c>
      <c r="D7" s="39">
        <f>'SUMMARY OF RATES'!D7</f>
        <v>5.8</v>
      </c>
      <c r="E7" s="39">
        <f>'SUMMARY OF RATES'!E7</f>
        <v>6</v>
      </c>
      <c r="F7" s="39">
        <f>'SUMMARY OF RATES'!F7</f>
        <v>6.15</v>
      </c>
      <c r="G7" s="39">
        <f>'SUMMARY OF RATES'!G7</f>
        <v>7.35</v>
      </c>
    </row>
    <row r="8" spans="1:8" ht="27" thickBot="1" x14ac:dyDescent="0.45">
      <c r="A8" s="43" t="s">
        <v>37</v>
      </c>
      <c r="B8" s="39">
        <f>'SUMMARY OF RATES'!B8</f>
        <v>5.6</v>
      </c>
      <c r="C8" s="39">
        <f>'SUMMARY OF RATES'!C8</f>
        <v>5.75</v>
      </c>
      <c r="D8" s="39">
        <f>'SUMMARY OF RATES'!D8</f>
        <v>5.95</v>
      </c>
      <c r="E8" s="39">
        <f>'SUMMARY OF RATES'!E8</f>
        <v>6.1</v>
      </c>
      <c r="F8" s="39">
        <f>'SUMMARY OF RATES'!F8</f>
        <v>6.2</v>
      </c>
      <c r="G8" s="39">
        <f>'SUMMARY OF RATES'!G8</f>
        <v>6.3</v>
      </c>
    </row>
    <row r="9" spans="1:8" ht="27" thickBot="1" x14ac:dyDescent="0.45">
      <c r="A9" s="43" t="s">
        <v>52</v>
      </c>
      <c r="B9" s="39">
        <f>'SUMMARY OF RATES'!B9</f>
        <v>5.6</v>
      </c>
      <c r="C9" s="39">
        <f>'SUMMARY OF RATES'!C9</f>
        <v>6</v>
      </c>
      <c r="D9" s="39">
        <f>'SUMMARY OF RATES'!D9</f>
        <v>6.5</v>
      </c>
      <c r="E9" s="39">
        <f>'SUMMARY OF RATES'!E9</f>
        <v>7.4</v>
      </c>
      <c r="F9" s="39">
        <f>'SUMMARY OF RATES'!F9</f>
        <v>8.15</v>
      </c>
      <c r="G9" s="39">
        <f>'SUMMARY OF RATES'!G9</f>
        <v>8.5</v>
      </c>
    </row>
    <row r="10" spans="1:8" ht="27" thickBot="1" x14ac:dyDescent="0.45">
      <c r="A10" s="43" t="s">
        <v>38</v>
      </c>
      <c r="B10" s="39">
        <f>'SUMMARY OF RATES'!B10</f>
        <v>5.6</v>
      </c>
      <c r="C10" s="39">
        <f>'SUMMARY OF RATES'!C10</f>
        <v>5.75</v>
      </c>
      <c r="D10" s="39">
        <f>'SUMMARY OF RATES'!D10</f>
        <v>5.9</v>
      </c>
      <c r="E10" s="39">
        <f>'SUMMARY OF RATES'!E10</f>
        <v>6.1</v>
      </c>
      <c r="F10" s="39">
        <f>'SUMMARY OF RATES'!F10</f>
        <v>6.3</v>
      </c>
      <c r="G10" s="39">
        <f>'SUMMARY OF RATES'!G10</f>
        <v>6.5</v>
      </c>
    </row>
    <row r="11" spans="1:8" ht="13.5" thickBot="1" x14ac:dyDescent="0.25">
      <c r="D11" s="1"/>
    </row>
    <row r="12" spans="1:8" s="2" customFormat="1" ht="34.5" thickBot="1" x14ac:dyDescent="0.45">
      <c r="A12" s="44" t="s">
        <v>51</v>
      </c>
      <c r="B12" s="29">
        <f>CALCULATIONS!B13</f>
        <v>5.6000000000000005</v>
      </c>
      <c r="C12" s="29">
        <f>CALCULATIONS!E13</f>
        <v>5.6916666666666664</v>
      </c>
      <c r="D12" s="29">
        <f>CALCULATIONS!H13</f>
        <v>5.8743333333333334</v>
      </c>
      <c r="E12" s="29">
        <f>CALCULATIONS!K13</f>
        <v>6.3083333333333336</v>
      </c>
      <c r="F12" s="29">
        <f>CALCULATIONS!N13</f>
        <v>6.666666666666667</v>
      </c>
      <c r="G12" s="29">
        <f>CALCULATIONS!Q13</f>
        <v>7.0663333333333327</v>
      </c>
    </row>
    <row r="13" spans="1:8" s="5" customFormat="1" ht="27" thickBot="1" x14ac:dyDescent="0.45">
      <c r="A13" s="45" t="s">
        <v>39</v>
      </c>
      <c r="B13" s="30">
        <f>CALCULATIONS!B18</f>
        <v>1.6955404820633567E-14</v>
      </c>
      <c r="C13" s="30">
        <f>CALCULATIONS!E18</f>
        <v>5.0879363645029532</v>
      </c>
      <c r="D13" s="30">
        <f>CALCULATIONS!H18</f>
        <v>4.417276983085241</v>
      </c>
      <c r="E13" s="30">
        <f>CALCULATIONS!K18</f>
        <v>16.273655877134228</v>
      </c>
      <c r="F13" s="30">
        <f>CALCULATIONS!N18</f>
        <v>14.357298500104198</v>
      </c>
      <c r="G13" s="30">
        <f>CALCULATIONS!Q18</f>
        <v>14.301738938277914</v>
      </c>
    </row>
    <row r="15" spans="1:8" ht="20.25" x14ac:dyDescent="0.3">
      <c r="B15" s="38" t="s">
        <v>21</v>
      </c>
      <c r="D15" s="37" t="s">
        <v>20</v>
      </c>
      <c r="F15" s="36"/>
    </row>
    <row r="17" spans="1:7" ht="26.25" x14ac:dyDescent="0.4">
      <c r="A17" s="46" t="s">
        <v>40</v>
      </c>
      <c r="B17" s="70" t="s">
        <v>49</v>
      </c>
      <c r="C17" s="70"/>
      <c r="D17" s="70"/>
      <c r="E17" s="70"/>
      <c r="F17" s="70"/>
      <c r="G17" s="70"/>
    </row>
    <row r="19" spans="1:7" ht="20.25" x14ac:dyDescent="0.3">
      <c r="A19" s="64" t="s">
        <v>50</v>
      </c>
      <c r="B19" s="64"/>
      <c r="C19" s="64"/>
      <c r="D19" s="64"/>
      <c r="E19" s="64"/>
      <c r="F19" s="64"/>
      <c r="G19" s="64"/>
    </row>
    <row r="20" spans="1:7" x14ac:dyDescent="0.2">
      <c r="A20" s="66"/>
      <c r="B20" s="66"/>
      <c r="C20" s="66"/>
      <c r="D20" s="66"/>
      <c r="E20" s="66"/>
      <c r="F20" s="66"/>
      <c r="G20" s="66"/>
    </row>
    <row r="21" spans="1:7" hidden="1" x14ac:dyDescent="0.2"/>
    <row r="32" spans="1:7" ht="13.5" thickBot="1" x14ac:dyDescent="0.25"/>
    <row r="33" spans="1:7" ht="24" thickBot="1" x14ac:dyDescent="0.4">
      <c r="A33" s="52" t="s">
        <v>45</v>
      </c>
      <c r="B33" s="49">
        <f ca="1">CELL("contents",CALCULATIONS!$B$2)</f>
        <v>5.6</v>
      </c>
      <c r="C33" s="49">
        <f ca="1">CELL("contents",CALCULATIONS!$E$2)</f>
        <v>6</v>
      </c>
      <c r="D33" s="49">
        <f ca="1">CELL("contents",CALCULATIONS!$H$2)</f>
        <v>6.5</v>
      </c>
      <c r="E33" s="49">
        <f ca="1">CELL("contents",CALCULATIONS!$K$2)</f>
        <v>8.9</v>
      </c>
      <c r="F33" s="49">
        <f ca="1">CELL("contents",CALCULATIONS!N2)</f>
        <v>8.298</v>
      </c>
      <c r="G33" s="49">
        <f ca="1">CELL("contents",CALCULATIONS!Q2)</f>
        <v>8.5</v>
      </c>
    </row>
    <row r="35" spans="1:7" ht="13.5" thickBot="1" x14ac:dyDescent="0.25"/>
    <row r="36" spans="1:7" ht="24" thickBot="1" x14ac:dyDescent="0.4">
      <c r="A36" s="53" t="s">
        <v>46</v>
      </c>
      <c r="B36" s="51">
        <f ca="1">CELL("contents",CALCULATIONS!$B$8)</f>
        <v>5.6</v>
      </c>
      <c r="C36" s="51">
        <f ca="1">CELL("contents",CALCULATIONS!$E$8)</f>
        <v>5.6</v>
      </c>
      <c r="D36" s="51">
        <f ca="1">CELL("contents",CALCULATIONS!$H$8)</f>
        <v>5.7</v>
      </c>
      <c r="E36" s="51">
        <f ca="1">CELL("contents",CALCULATIONS!$K$9)</f>
        <v>5.75</v>
      </c>
      <c r="F36" s="51">
        <f ca="1">CELL("contents",CALCULATIONS!$N$8)</f>
        <v>6.15</v>
      </c>
      <c r="G36" s="51">
        <f ca="1">CELL("contents",CALCULATIONS!$Q$8)</f>
        <v>6.3</v>
      </c>
    </row>
  </sheetData>
  <mergeCells count="4">
    <mergeCell ref="A1:G1"/>
    <mergeCell ref="B17:G17"/>
    <mergeCell ref="A19:G19"/>
    <mergeCell ref="A20:G20"/>
  </mergeCells>
  <phoneticPr fontId="0" type="noConversion"/>
  <conditionalFormatting sqref="B3:G10">
    <cfRule type="expression" dxfId="3" priority="1">
      <formula>B3=MAX(B$3:B$10)</formula>
    </cfRule>
    <cfRule type="expression" dxfId="2" priority="2">
      <formula>B3=MIN(B$3:B$10)</formula>
    </cfRule>
  </conditionalFormatting>
  <printOptions horizontalCentered="1" verticalCentered="1"/>
  <pageMargins left="0.75" right="0.75" top="1" bottom="0" header="0.55000000000000004" footer="0"/>
  <pageSetup paperSize="9" scale="62" orientation="landscape" r:id="rId1"/>
  <headerFooter alignWithMargins="0">
    <oddHeader>&amp;C&amp;G</oddHead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F28CA-87A6-400A-B05A-F0D006453606}">
  <sheetPr codeName="Sheet10">
    <pageSetUpPr fitToPage="1"/>
  </sheetPr>
  <dimension ref="A1:R36"/>
  <sheetViews>
    <sheetView tabSelected="1" zoomScale="80" zoomScaleNormal="80" workbookViewId="0">
      <selection activeCell="I6" sqref="I6"/>
    </sheetView>
  </sheetViews>
  <sheetFormatPr defaultRowHeight="12.75" x14ac:dyDescent="0.2"/>
  <cols>
    <col min="1" max="1" width="72.42578125" bestFit="1" customWidth="1"/>
    <col min="2" max="2" width="21.42578125" bestFit="1" customWidth="1"/>
    <col min="3" max="3" width="21" bestFit="1" customWidth="1"/>
    <col min="4" max="4" width="23" bestFit="1" customWidth="1"/>
    <col min="5" max="5" width="29.5703125" bestFit="1" customWidth="1"/>
    <col min="6" max="6" width="23.42578125" bestFit="1" customWidth="1"/>
    <col min="7" max="7" width="20.140625" bestFit="1" customWidth="1"/>
    <col min="8" max="8" width="10.7109375" bestFit="1" customWidth="1"/>
  </cols>
  <sheetData>
    <row r="1" spans="1:8" ht="47.25" customHeight="1" thickBot="1" x14ac:dyDescent="0.25">
      <c r="A1" s="61">
        <v>46183</v>
      </c>
      <c r="B1" s="62"/>
      <c r="C1" s="62"/>
      <c r="D1" s="62"/>
      <c r="E1" s="62"/>
      <c r="F1" s="62"/>
      <c r="G1" s="63"/>
    </row>
    <row r="2" spans="1:8" ht="58.5" customHeight="1" thickBot="1" x14ac:dyDescent="0.4">
      <c r="A2" s="25" t="s">
        <v>15</v>
      </c>
      <c r="B2" s="3" t="s">
        <v>5</v>
      </c>
      <c r="C2" s="3" t="s">
        <v>9</v>
      </c>
      <c r="D2" s="3" t="s">
        <v>6</v>
      </c>
      <c r="E2" s="3" t="s">
        <v>7</v>
      </c>
      <c r="F2" s="3" t="s">
        <v>8</v>
      </c>
      <c r="G2" s="4" t="s">
        <v>19</v>
      </c>
    </row>
    <row r="3" spans="1:8" ht="23.25" customHeight="1" thickBot="1" x14ac:dyDescent="0.4">
      <c r="A3" s="26" t="s">
        <v>54</v>
      </c>
      <c r="B3" s="39">
        <v>5.6</v>
      </c>
      <c r="C3" s="39">
        <v>5.65</v>
      </c>
      <c r="D3" s="39">
        <v>5.7</v>
      </c>
      <c r="E3" s="60">
        <v>5.75</v>
      </c>
      <c r="F3" s="60">
        <v>5.75</v>
      </c>
      <c r="G3" s="60">
        <v>5.75</v>
      </c>
    </row>
    <row r="4" spans="1:8" ht="24" thickBot="1" x14ac:dyDescent="0.4">
      <c r="A4" s="27" t="s">
        <v>55</v>
      </c>
      <c r="B4" s="39">
        <v>5.6</v>
      </c>
      <c r="C4" s="39">
        <v>5.6</v>
      </c>
      <c r="D4" s="60">
        <v>5.65</v>
      </c>
      <c r="E4" s="39">
        <v>6</v>
      </c>
      <c r="F4" s="39">
        <v>6.2</v>
      </c>
      <c r="G4" s="39">
        <v>6.5</v>
      </c>
      <c r="H4" s="35"/>
    </row>
    <row r="5" spans="1:8" ht="24" thickBot="1" x14ac:dyDescent="0.4">
      <c r="A5" s="27" t="s">
        <v>16</v>
      </c>
      <c r="B5" s="39">
        <v>5.6</v>
      </c>
      <c r="C5" s="39">
        <v>5.75</v>
      </c>
      <c r="D5" s="39">
        <v>5.9</v>
      </c>
      <c r="E5" s="39">
        <v>6.25</v>
      </c>
      <c r="F5" s="39">
        <v>7</v>
      </c>
      <c r="G5" s="39">
        <v>7.25</v>
      </c>
    </row>
    <row r="6" spans="1:8" ht="23.25" customHeight="1" thickBot="1" x14ac:dyDescent="0.4">
      <c r="A6" s="27" t="s">
        <v>47</v>
      </c>
      <c r="B6" s="39">
        <v>5.6</v>
      </c>
      <c r="C6" s="60">
        <v>5</v>
      </c>
      <c r="D6" s="39">
        <v>5.9960000000000004</v>
      </c>
      <c r="E6" s="39">
        <v>8.9</v>
      </c>
      <c r="F6" s="39">
        <v>8.298</v>
      </c>
      <c r="G6" s="39">
        <v>8.4979999999999993</v>
      </c>
    </row>
    <row r="7" spans="1:8" ht="24" thickBot="1" x14ac:dyDescent="0.4">
      <c r="A7" s="27" t="s">
        <v>41</v>
      </c>
      <c r="B7" s="39">
        <v>5.6</v>
      </c>
      <c r="C7" s="39">
        <v>5.65</v>
      </c>
      <c r="D7" s="39">
        <v>5.8</v>
      </c>
      <c r="E7" s="39">
        <v>6</v>
      </c>
      <c r="F7" s="39">
        <v>6.15</v>
      </c>
      <c r="G7" s="39">
        <v>7.35</v>
      </c>
    </row>
    <row r="8" spans="1:8" ht="24" customHeight="1" thickBot="1" x14ac:dyDescent="0.4">
      <c r="A8" s="27" t="s">
        <v>17</v>
      </c>
      <c r="B8" s="39">
        <v>5.6</v>
      </c>
      <c r="C8" s="39">
        <v>5.75</v>
      </c>
      <c r="D8" s="39">
        <v>5.95</v>
      </c>
      <c r="E8" s="39">
        <v>6.1</v>
      </c>
      <c r="F8" s="39">
        <v>6.2</v>
      </c>
      <c r="G8" s="39">
        <v>6.3</v>
      </c>
    </row>
    <row r="9" spans="1:8" ht="24" thickBot="1" x14ac:dyDescent="0.4">
      <c r="A9" s="27" t="s">
        <v>53</v>
      </c>
      <c r="B9" s="39">
        <v>5.6</v>
      </c>
      <c r="C9" s="39">
        <v>6</v>
      </c>
      <c r="D9" s="39">
        <v>6.5</v>
      </c>
      <c r="E9" s="39">
        <v>7.4</v>
      </c>
      <c r="F9" s="39">
        <v>8.15</v>
      </c>
      <c r="G9" s="39">
        <v>8.5</v>
      </c>
    </row>
    <row r="10" spans="1:8" ht="23.25" customHeight="1" thickBot="1" x14ac:dyDescent="0.4">
      <c r="A10" s="27" t="s">
        <v>18</v>
      </c>
      <c r="B10" s="39">
        <v>5.6</v>
      </c>
      <c r="C10" s="39">
        <v>5.75</v>
      </c>
      <c r="D10" s="39">
        <v>5.9</v>
      </c>
      <c r="E10" s="39">
        <v>6.1</v>
      </c>
      <c r="F10" s="39">
        <v>6.3</v>
      </c>
      <c r="G10" s="39">
        <v>6.5</v>
      </c>
    </row>
    <row r="11" spans="1:8" ht="23.25" x14ac:dyDescent="0.35">
      <c r="A11" s="57"/>
      <c r="B11" s="57"/>
      <c r="C11" s="57"/>
      <c r="D11" s="58"/>
      <c r="E11" s="57"/>
      <c r="F11" s="57"/>
      <c r="G11" s="57"/>
    </row>
    <row r="12" spans="1:8" ht="13.5" thickBot="1" x14ac:dyDescent="0.25">
      <c r="D12" s="1"/>
      <c r="E12" s="47"/>
    </row>
    <row r="13" spans="1:8" s="2" customFormat="1" ht="34.5" thickBot="1" x14ac:dyDescent="0.45">
      <c r="A13" s="28" t="s">
        <v>24</v>
      </c>
      <c r="B13" s="29">
        <f>CALCULATIONS!B13</f>
        <v>5.6000000000000005</v>
      </c>
      <c r="C13" s="29">
        <f>CALCULATIONS!E13</f>
        <v>5.6916666666666664</v>
      </c>
      <c r="D13" s="29">
        <f>CALCULATIONS!H13</f>
        <v>5.8743333333333334</v>
      </c>
      <c r="E13" s="29">
        <f>CALCULATIONS!K13</f>
        <v>6.3083333333333336</v>
      </c>
      <c r="F13" s="29">
        <f>CALCULATIONS!N13</f>
        <v>6.666666666666667</v>
      </c>
      <c r="G13" s="29">
        <f>CALCULATIONS!Q13</f>
        <v>7.0663333333333327</v>
      </c>
    </row>
    <row r="14" spans="1:8" s="5" customFormat="1" ht="27" thickBot="1" x14ac:dyDescent="0.45">
      <c r="A14" s="30" t="s">
        <v>25</v>
      </c>
      <c r="B14" s="30">
        <f>CALCULATIONS!B18</f>
        <v>1.6955404820633567E-14</v>
      </c>
      <c r="C14" s="30">
        <f>CALCULATIONS!E18</f>
        <v>5.0879363645029532</v>
      </c>
      <c r="D14" s="30">
        <f>CALCULATIONS!H18</f>
        <v>4.417276983085241</v>
      </c>
      <c r="E14" s="30">
        <f>CALCULATIONS!K18</f>
        <v>16.273655877134228</v>
      </c>
      <c r="F14" s="30">
        <f>CALCULATIONS!N18</f>
        <v>14.357298500104198</v>
      </c>
      <c r="G14" s="30">
        <f>CALCULATIONS!Q18</f>
        <v>14.301738938277914</v>
      </c>
    </row>
    <row r="16" spans="1:8" ht="20.25" x14ac:dyDescent="0.3">
      <c r="B16" s="38" t="s">
        <v>22</v>
      </c>
      <c r="D16" s="37" t="s">
        <v>23</v>
      </c>
      <c r="F16" s="36"/>
    </row>
    <row r="18" spans="1:18" ht="20.25" x14ac:dyDescent="0.3">
      <c r="A18" s="64" t="s">
        <v>48</v>
      </c>
      <c r="B18" s="65"/>
      <c r="C18" s="65"/>
      <c r="D18" s="65"/>
      <c r="E18" s="65"/>
      <c r="F18" s="65"/>
      <c r="G18" s="65"/>
    </row>
    <row r="20" spans="1:18" ht="20.25" x14ac:dyDescent="0.3">
      <c r="A20" s="64" t="s">
        <v>50</v>
      </c>
      <c r="B20" s="65"/>
      <c r="C20" s="65"/>
      <c r="D20" s="65"/>
      <c r="E20" s="65"/>
      <c r="F20" s="65"/>
      <c r="G20" s="65"/>
    </row>
    <row r="21" spans="1:18" x14ac:dyDescent="0.2">
      <c r="A21" s="66"/>
      <c r="B21" s="66"/>
      <c r="C21" s="66"/>
      <c r="D21" s="66"/>
      <c r="E21" s="66"/>
      <c r="F21" s="66"/>
      <c r="G21" s="66"/>
    </row>
    <row r="29" spans="1:18" x14ac:dyDescent="0.2">
      <c r="R29" t="s">
        <v>57</v>
      </c>
    </row>
    <row r="32" spans="1:18" ht="13.5" thickBot="1" x14ac:dyDescent="0.25"/>
    <row r="33" spans="1:7" ht="24" thickBot="1" x14ac:dyDescent="0.4">
      <c r="A33" s="48" t="s">
        <v>43</v>
      </c>
      <c r="B33" s="49">
        <f>CALCULATIONS!B2</f>
        <v>5.6</v>
      </c>
      <c r="C33" s="49">
        <f>CALCULATIONS!E2</f>
        <v>6</v>
      </c>
      <c r="D33" s="49">
        <f>CALCULATIONS!H2</f>
        <v>6.5</v>
      </c>
      <c r="E33" s="49">
        <f ca="1">CELL("contents",CALCULATIONS!$K$2)</f>
        <v>8.9</v>
      </c>
      <c r="F33" s="49">
        <f>CALCULATIONS!N2</f>
        <v>8.298</v>
      </c>
      <c r="G33" s="49">
        <f>CALCULATIONS!Q2</f>
        <v>8.5</v>
      </c>
    </row>
    <row r="35" spans="1:7" ht="13.5" thickBot="1" x14ac:dyDescent="0.25"/>
    <row r="36" spans="1:7" ht="24" thickBot="1" x14ac:dyDescent="0.4">
      <c r="A36" s="50" t="s">
        <v>44</v>
      </c>
      <c r="B36" s="51">
        <f ca="1">CELL("contents",CALCULATIONS!$B$9)</f>
        <v>5.6</v>
      </c>
      <c r="C36" s="51">
        <f ca="1">CELL("contents",CALCULATIONS!$E$9)</f>
        <v>5</v>
      </c>
      <c r="D36" s="51">
        <f ca="1">CELL("contents",CALCULATIONS!$H$9)</f>
        <v>5.65</v>
      </c>
      <c r="E36" s="51">
        <f ca="1">CELL("contents",CALCULATIONS!$K$9)</f>
        <v>5.75</v>
      </c>
      <c r="F36" s="51">
        <f ca="1">CELL("contents",CALCULATIONS!$N$9)</f>
        <v>5.75</v>
      </c>
      <c r="G36" s="51">
        <f ca="1">CELL("contents",CALCULATIONS!$Q$9)</f>
        <v>5.75</v>
      </c>
    </row>
  </sheetData>
  <mergeCells count="4">
    <mergeCell ref="A1:G1"/>
    <mergeCell ref="A18:G18"/>
    <mergeCell ref="A20:G20"/>
    <mergeCell ref="A21:G21"/>
  </mergeCells>
  <phoneticPr fontId="0" type="noConversion"/>
  <conditionalFormatting sqref="B3:G10">
    <cfRule type="expression" dxfId="1" priority="1">
      <formula>B3=MAX(B$3:B$10)</formula>
    </cfRule>
    <cfRule type="expression" dxfId="0" priority="2">
      <formula>B3=MIN(B$3:B$10)</formula>
    </cfRule>
  </conditionalFormatting>
  <printOptions horizontalCentered="1" verticalCentered="1"/>
  <pageMargins left="0.75" right="0.75" top="0.75" bottom="0" header="0.67" footer="0.5"/>
  <pageSetup paperSize="9" scale="62" orientation="landscape" r:id="rId1"/>
  <headerFooter alignWithMargins="0">
    <oddHeader>&amp;C&amp;G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6</vt:i4>
      </vt:variant>
      <vt:variant>
        <vt:lpstr>Charts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11" baseType="lpstr">
      <vt:lpstr>RATES2</vt:lpstr>
      <vt:lpstr> RATES1</vt:lpstr>
      <vt:lpstr>CHART1</vt:lpstr>
      <vt:lpstr>CALCULATIONS</vt:lpstr>
      <vt:lpstr>SUMMARY OF RATES AR</vt:lpstr>
      <vt:lpstr>SUMMARY OF RATES</vt:lpstr>
      <vt:lpstr>CHART3</vt:lpstr>
      <vt:lpstr>CHART2</vt:lpstr>
      <vt:lpstr>CALCULATIONS!Print_Area</vt:lpstr>
      <vt:lpstr>'SUMMARY OF RATES'!Print_Area</vt:lpstr>
      <vt:lpstr>'SUMMARY OF RATES AR'!Print_Area</vt:lpstr>
    </vt:vector>
  </TitlesOfParts>
  <Company>Association of Banks in Jordan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Association of Banks in Jordan</dc:creator>
  <cp:lastModifiedBy>Rami shahin</cp:lastModifiedBy>
  <cp:lastPrinted>2026-03-31T11:14:10Z</cp:lastPrinted>
  <dcterms:created xsi:type="dcterms:W3CDTF">2005-06-25T10:40:41Z</dcterms:created>
  <dcterms:modified xsi:type="dcterms:W3CDTF">2026-06-10T08:59:47Z</dcterms:modified>
</cp:coreProperties>
</file>