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700" tabRatio="937" activeTab="7"/>
  </bookViews>
  <sheets>
    <sheet name="CHART3" sheetId="1" r:id="rId1"/>
    <sheet name="RATES2" sheetId="2" r:id="rId2"/>
    <sheet name="CHART2" sheetId="3" r:id="rId3"/>
    <sheet name=" RATES1" sheetId="4" r:id="rId4"/>
    <sheet name="CHART1" sheetId="5" r:id="rId5"/>
    <sheet name="CALCULATIONS" sheetId="6" r:id="rId6"/>
    <sheet name="SUMMARY OF RATES AR" sheetId="7" r:id="rId7"/>
    <sheet name="SUMMARY OF RATES" sheetId="8" r:id="rId8"/>
  </sheets>
  <definedNames>
    <definedName name="_xlfn.SINGLE" hidden="1">#NAME?</definedName>
    <definedName name="_xlnm.Print_Area" localSheetId="5">'CALCULATIONS'!$A$1:$Q$14</definedName>
    <definedName name="_xlnm.Print_Area" localSheetId="7">'SUMMARY OF RATES'!$A$1:$G$23</definedName>
    <definedName name="_xlnm.Print_Area" localSheetId="6">'SUMMARY OF RATES AR'!$A$1:$G$21</definedName>
  </definedNames>
  <calcPr fullCalcOnLoad="1"/>
</workbook>
</file>

<file path=xl/sharedStrings.xml><?xml version="1.0" encoding="utf-8"?>
<sst xmlns="http://schemas.openxmlformats.org/spreadsheetml/2006/main" count="155" uniqueCount="82">
  <si>
    <t>O/N RATE</t>
  </si>
  <si>
    <t>AVERAGE PRICE FOR O/N RATE</t>
  </si>
  <si>
    <t>ONE MONTH RATE</t>
  </si>
  <si>
    <t>SIX MONTHS RATE</t>
  </si>
  <si>
    <t>THREE MONTHS RATE</t>
  </si>
  <si>
    <t>O/N</t>
  </si>
  <si>
    <t>ONE MONTH</t>
  </si>
  <si>
    <t>THREE MONTHS</t>
  </si>
  <si>
    <t>SIX MONTHS</t>
  </si>
  <si>
    <t>ONE WEEK</t>
  </si>
  <si>
    <t>ONE WEEK  RATE</t>
  </si>
  <si>
    <t>C.V</t>
  </si>
  <si>
    <t>G.M</t>
  </si>
  <si>
    <t>STDV</t>
  </si>
  <si>
    <t>Coefficient of Variation</t>
  </si>
  <si>
    <t>PARTICIPANTS</t>
  </si>
  <si>
    <t>ARAB BANK PLC</t>
  </si>
  <si>
    <t>JORDAN KUWAIT BANK</t>
  </si>
  <si>
    <t>BANK OF JORDAN</t>
  </si>
  <si>
    <t>CAIRO AMMAN BANK</t>
  </si>
  <si>
    <t>EGYPTIAN ARAB LAND BANK</t>
  </si>
  <si>
    <t xml:space="preserve">THE HOUSING BANK </t>
  </si>
  <si>
    <t>ONE YEAR</t>
  </si>
  <si>
    <t>اعلى اسعار</t>
  </si>
  <si>
    <t>ادنى اسعار</t>
  </si>
  <si>
    <t>Lowest Rates</t>
  </si>
  <si>
    <t>Highest Rates</t>
  </si>
  <si>
    <t>AVERAGE RATES % (JODIBOR) *</t>
  </si>
  <si>
    <t>Coefficient of Variation %</t>
  </si>
  <si>
    <t>البنوك المفوضة بالتسعير</t>
  </si>
  <si>
    <t>ليلة واحدة</t>
  </si>
  <si>
    <t>اسبوع</t>
  </si>
  <si>
    <t>شهر واحد</t>
  </si>
  <si>
    <t>ثلاثة أشهر</t>
  </si>
  <si>
    <t>ستة أشهر</t>
  </si>
  <si>
    <t>سنة واحدة</t>
  </si>
  <si>
    <t>البنك العربي</t>
  </si>
  <si>
    <t>بنك الاسكان للتجارة والتمويل</t>
  </si>
  <si>
    <t>البنك الأردني الكويتي</t>
  </si>
  <si>
    <t>البنك الأهلي الأردني</t>
  </si>
  <si>
    <t>بنك الأردن</t>
  </si>
  <si>
    <t>بنك القاهرة عمان</t>
  </si>
  <si>
    <t>البنك العقاري المصري</t>
  </si>
  <si>
    <t>معامل الاختلاف %</t>
  </si>
  <si>
    <t>*</t>
  </si>
  <si>
    <t>CAPITAL BANK OF JORDAN</t>
  </si>
  <si>
    <t>بنك المال الأردني</t>
  </si>
  <si>
    <t>First Highest Rates =</t>
  </si>
  <si>
    <t>Second Highest Rates =</t>
  </si>
  <si>
    <t>First Lowest Rates =</t>
  </si>
  <si>
    <t>Second Lowest Rates =</t>
  </si>
  <si>
    <t xml:space="preserve"> أول اعلى اسعار = </t>
  </si>
  <si>
    <t xml:space="preserve">ثاني اعلى اسعار = </t>
  </si>
  <si>
    <t>ثاني ادنى اسعار =</t>
  </si>
  <si>
    <t>اول ادنى اسعار =</t>
  </si>
  <si>
    <t>JORDAN AHLI BANK</t>
  </si>
  <si>
    <t>AVERAGE RATES  FOR 10 BANKS %</t>
  </si>
  <si>
    <t>* AVERAGE RATE EXCLUDING THE HIGHEST AND LOWEST INTEREST RATES</t>
  </si>
  <si>
    <t>يحتسب المعدل (الوسط الحسابي البسيط) بعد استثناء أعلى سعر وأدنى سعر</t>
  </si>
  <si>
    <t>Email: abjit@abj.org.jo</t>
  </si>
  <si>
    <t>معدل الفائدة % (الجوديبر) *</t>
  </si>
  <si>
    <t>بنك الإتحاد</t>
  </si>
  <si>
    <t>BANK AL ETIHAD</t>
  </si>
  <si>
    <t xml:space="preserve">ARAB BANK </t>
  </si>
  <si>
    <t>The Housing Bank</t>
  </si>
  <si>
    <t>AVERAGE PRICE FOR O/N RATE FOR 7 BANKS</t>
  </si>
  <si>
    <t>AVERAGE PRICE FOR O/N RATE FOR 5 BANKS</t>
  </si>
  <si>
    <t>AVERAGE PRICE FOR ONE WEEK RATE FOR 7 BANKS</t>
  </si>
  <si>
    <t>AVERAGE PRICE FOR ONE WEEK RATE FOR 5 BANKS</t>
  </si>
  <si>
    <t>AVERAGE PRICE FOR ONE MONTH  RATE FOR 7 BANKS</t>
  </si>
  <si>
    <t>AVERAGE PRICE FOR ONE MONTH  RATE FOR 5 BANKS</t>
  </si>
  <si>
    <t>AVERAGE PRICE FOR THREE MONTH RATE FOR 7 BANKS</t>
  </si>
  <si>
    <t>AVERAGE PRICE FOR THREE MONTH RATE FOR 5 BANKS</t>
  </si>
  <si>
    <t>AVERAGE PRICE FOR SIX MONTHS  RATE FOR 7 BANKS</t>
  </si>
  <si>
    <t>AVERAGE PRICE FOR SIX MONTHS  RATE FOR 5 BANKS</t>
  </si>
  <si>
    <t>AVERAGE PRICE FOR ONE YEAR RATE FOR 7 BANKS</t>
  </si>
  <si>
    <t>AVERAGE PRICE FOR ONE YEAR RATE FOR 5 BANKS</t>
  </si>
  <si>
    <t>AVERAGE RATES 29-8-2005</t>
  </si>
  <si>
    <t xml:space="preserve"> </t>
  </si>
  <si>
    <t>AVERAGE RATES 7-5</t>
  </si>
  <si>
    <t>AVERAGE RATES 8-5</t>
  </si>
  <si>
    <t>AVERAGE RATES 8-5-2024</t>
  </si>
</sst>
</file>

<file path=xl/styles.xml><?xml version="1.0" encoding="utf-8"?>
<styleSheet xmlns="http://schemas.openxmlformats.org/spreadsheetml/2006/main">
  <numFmts count="48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د_._ا_._‏_-;\-* #,##0\ _د_._ا_._‏_-;_-* &quot;-&quot;\ _د_._ا_._‏_-;_-@_-"/>
    <numFmt numFmtId="173" formatCode="_-* #,##0.00\ _د_._ا_._‏_-;\-* #,##0.00\ _د_._ا_._‏_-;_-* &quot;-&quot;??\ _د_._ا_._‏_-;_-@_-"/>
    <numFmt numFmtId="174" formatCode="&quot;د.ا.&quot;\ #,##0_-;&quot;د.ا.&quot;\ #,##0\-"/>
    <numFmt numFmtId="175" formatCode="&quot;د.ا.&quot;\ #,##0_-;[Red]&quot;د.ا.&quot;\ #,##0\-"/>
    <numFmt numFmtId="176" formatCode="&quot;د.ا.&quot;\ #,##0.00_-;&quot;د.ا.&quot;\ #,##0.00\-"/>
    <numFmt numFmtId="177" formatCode="&quot;د.ا.&quot;\ #,##0.00_-;[Red]&quot;د.ا.&quot;\ #,##0.00\-"/>
    <numFmt numFmtId="178" formatCode="_-&quot;د.ا.&quot;\ * #,##0_-;_-&quot;د.ا.&quot;\ * #,##0\-;_-&quot;د.ا.&quot;\ * &quot;-&quot;_-;_-@_-"/>
    <numFmt numFmtId="179" formatCode="_-* #,##0_-;_-* #,##0\-;_-* &quot;-&quot;_-;_-@_-"/>
    <numFmt numFmtId="180" formatCode="_-&quot;د.ا.&quot;\ * #,##0.00_-;_-&quot;د.ا.&quot;\ * #,##0.00\-;_-&quot;د.ا.&quot;\ * &quot;-&quot;??_-;_-@_-"/>
    <numFmt numFmtId="181" formatCode="_-* #,##0.00_-;_-* #,##0.00\-;_-* &quot;-&quot;??_-;_-@_-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mmm\-yyyy"/>
    <numFmt numFmtId="193" formatCode="dd\-mmm\-yyyy"/>
    <numFmt numFmtId="194" formatCode="[$-2C01]dddd\,\ dd\ mmmm\,\ yyyy"/>
    <numFmt numFmtId="195" formatCode="[$-1020000]B1d\ mmmm\ yyyy;@"/>
    <numFmt numFmtId="196" formatCode="[$-409]d\-mmm\-yyyy;@"/>
    <numFmt numFmtId="197" formatCode="[$-10A0000]d\ mmmm\ yyyy;@"/>
    <numFmt numFmtId="198" formatCode="0.000;[Red]0.000"/>
    <numFmt numFmtId="199" formatCode="_(* #,##0.000_);_(* \(#,##0.0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3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20"/>
      <color indexed="12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20"/>
      <color indexed="48"/>
      <name val="Arial"/>
      <family val="2"/>
    </font>
    <font>
      <b/>
      <sz val="26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0"/>
      <name val="Arial"/>
      <family val="2"/>
    </font>
    <font>
      <b/>
      <sz val="16"/>
      <color indexed="17"/>
      <name val="Arial"/>
      <family val="2"/>
    </font>
    <font>
      <b/>
      <sz val="20"/>
      <name val="Arabic Transparent"/>
      <family val="0"/>
    </font>
    <font>
      <b/>
      <sz val="20"/>
      <color indexed="48"/>
      <name val="Arabic Transparent"/>
      <family val="0"/>
    </font>
    <font>
      <sz val="10"/>
      <color indexed="57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6"/>
      <color indexed="57"/>
      <name val="Arial"/>
      <family val="2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Arial"/>
      <family val="0"/>
    </font>
    <font>
      <b/>
      <sz val="8"/>
      <color indexed="18"/>
      <name val="Arial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7.75"/>
      <color indexed="8"/>
      <name val="Arial"/>
      <family val="0"/>
    </font>
    <font>
      <b/>
      <sz val="8"/>
      <color indexed="62"/>
      <name val="Arial"/>
      <family val="0"/>
    </font>
    <font>
      <b/>
      <sz val="5.25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Arabic Transparent"/>
      <family val="0"/>
    </font>
    <font>
      <b/>
      <sz val="10"/>
      <color indexed="8"/>
      <name val="Arial"/>
      <family val="0"/>
    </font>
    <font>
      <b/>
      <sz val="10"/>
      <color indexed="8"/>
      <name val="Arabic Transparent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" fillId="34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Continuous" vertical="center" wrapText="1"/>
    </xf>
    <xf numFmtId="189" fontId="7" fillId="33" borderId="1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Continuous" vertical="center" wrapText="1"/>
    </xf>
    <xf numFmtId="189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9" fillId="0" borderId="0" xfId="0" applyNumberFormat="1" applyFont="1" applyAlignment="1">
      <alignment horizontal="center"/>
    </xf>
    <xf numFmtId="18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/>
    </xf>
    <xf numFmtId="190" fontId="4" fillId="0" borderId="2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" fillId="34" borderId="1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190" fontId="11" fillId="33" borderId="25" xfId="0" applyNumberFormat="1" applyFont="1" applyFill="1" applyBorder="1" applyAlignment="1">
      <alignment horizontal="center"/>
    </xf>
    <xf numFmtId="190" fontId="12" fillId="33" borderId="25" xfId="0" applyNumberFormat="1" applyFont="1" applyFill="1" applyBorder="1" applyAlignment="1">
      <alignment horizontal="center" vertical="center"/>
    </xf>
    <xf numFmtId="189" fontId="11" fillId="0" borderId="25" xfId="0" applyNumberFormat="1" applyFont="1" applyBorder="1" applyAlignment="1">
      <alignment horizontal="center"/>
    </xf>
    <xf numFmtId="196" fontId="1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190" fontId="4" fillId="0" borderId="26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right"/>
    </xf>
    <xf numFmtId="190" fontId="18" fillId="33" borderId="25" xfId="0" applyNumberFormat="1" applyFont="1" applyFill="1" applyBorder="1" applyAlignment="1">
      <alignment horizontal="center"/>
    </xf>
    <xf numFmtId="189" fontId="18" fillId="0" borderId="25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15" fillId="0" borderId="25" xfId="0" applyFont="1" applyFill="1" applyBorder="1" applyAlignment="1">
      <alignment horizontal="left"/>
    </xf>
    <xf numFmtId="198" fontId="21" fillId="0" borderId="25" xfId="0" applyNumberFormat="1" applyFont="1" applyBorder="1" applyAlignment="1">
      <alignment/>
    </xf>
    <xf numFmtId="0" fontId="22" fillId="0" borderId="25" xfId="0" applyFont="1" applyFill="1" applyBorder="1" applyAlignment="1">
      <alignment horizontal="left"/>
    </xf>
    <xf numFmtId="198" fontId="20" fillId="0" borderId="25" xfId="0" applyNumberFormat="1" applyFont="1" applyBorder="1" applyAlignment="1">
      <alignment/>
    </xf>
    <xf numFmtId="0" fontId="15" fillId="0" borderId="25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17" fillId="34" borderId="22" xfId="0" applyFont="1" applyFill="1" applyBorder="1" applyAlignment="1">
      <alignment horizontal="right"/>
    </xf>
    <xf numFmtId="0" fontId="17" fillId="34" borderId="24" xfId="0" applyFont="1" applyFill="1" applyBorder="1" applyAlignment="1">
      <alignment horizontal="right"/>
    </xf>
    <xf numFmtId="0" fontId="6" fillId="0" borderId="0" xfId="0" applyFont="1" applyAlignment="1">
      <alignment/>
    </xf>
    <xf numFmtId="190" fontId="1" fillId="0" borderId="0" xfId="0" applyNumberFormat="1" applyFont="1" applyFill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89" fontId="3" fillId="0" borderId="0" xfId="0" applyNumberFormat="1" applyFont="1" applyFill="1" applyAlignment="1">
      <alignment horizontal="center"/>
    </xf>
    <xf numFmtId="197" fontId="1" fillId="0" borderId="18" xfId="0" applyNumberFormat="1" applyFont="1" applyBorder="1" applyAlignment="1">
      <alignment horizontal="center" vertical="center" wrapText="1"/>
    </xf>
    <xf numFmtId="197" fontId="1" fillId="0" borderId="27" xfId="0" applyNumberFormat="1" applyFont="1" applyBorder="1" applyAlignment="1">
      <alignment horizontal="center" vertical="center" wrapText="1"/>
    </xf>
    <xf numFmtId="197" fontId="1" fillId="0" borderId="1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96" fontId="1" fillId="0" borderId="28" xfId="0" applyNumberFormat="1" applyFont="1" applyBorder="1" applyAlignment="1">
      <alignment horizontal="center" vertical="center" wrapText="1"/>
    </xf>
    <xf numFmtId="196" fontId="0" fillId="0" borderId="29" xfId="0" applyNumberFormat="1" applyBorder="1" applyAlignment="1">
      <alignment horizontal="center" vertical="center" wrapText="1"/>
    </xf>
    <xf numFmtId="196" fontId="0" fillId="0" borderId="3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6"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JODIBOR YIELD CURVE (8/5/2024)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منحنى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مقارنا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بمعدل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يوم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الأساس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2005/8/29</a:t>
            </a:r>
          </a:p>
        </c:rich>
      </c:tx>
      <c:layout>
        <c:manualLayout>
          <c:xMode val="factor"/>
          <c:yMode val="factor"/>
          <c:x val="0.06625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475"/>
          <c:w val="0.75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RATES2!$B$1</c:f>
              <c:strCache>
                <c:ptCount val="1"/>
                <c:pt idx="0">
                  <c:v>AVERAGE RATES 8-5-2024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RATES2!$A$2:$A$7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RATES2!$B$2:$B$7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RATES2!$C$1</c:f>
              <c:strCache>
                <c:ptCount val="1"/>
                <c:pt idx="0">
                  <c:v>AVERAGE RATES 29-8-2005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RATES2!$A$2:$A$7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RATES2!$C$2:$C$7</c:f>
              <c:numCache>
                <c:ptCount val="6"/>
                <c:pt idx="0">
                  <c:v>4.175</c:v>
                </c:pt>
                <c:pt idx="1">
                  <c:v>4.3333</c:v>
                </c:pt>
                <c:pt idx="2">
                  <c:v>4.645</c:v>
                </c:pt>
                <c:pt idx="3">
                  <c:v>5.3167</c:v>
                </c:pt>
                <c:pt idx="4">
                  <c:v>5.7667</c:v>
                </c:pt>
                <c:pt idx="5">
                  <c:v>6.2833</c:v>
                </c:pt>
              </c:numCache>
            </c:numRef>
          </c:val>
          <c:smooth val="0"/>
        </c:ser>
        <c:marker val="1"/>
        <c:axId val="62226376"/>
        <c:axId val="23166473"/>
      </c:lineChart>
      <c:catAx>
        <c:axId val="62226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  <c:min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26376"/>
        <c:crossesAt val="1"/>
        <c:crossBetween val="between"/>
        <c:dispUnits/>
        <c:majorUnit val="0.25"/>
      </c:valAx>
      <c:dTable>
        <c:showHorzBorder val="1"/>
        <c:showVertBorder val="1"/>
        <c:showOutline val="1"/>
        <c:showKeys val="1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JODIBOR YIELD CURVE (8/5/2024)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منحنى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مقارنا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بمنحنى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اليوم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السابق</a:t>
            </a:r>
          </a:p>
        </c:rich>
      </c:tx>
      <c:layout>
        <c:manualLayout>
          <c:xMode val="factor"/>
          <c:yMode val="factor"/>
          <c:x val="0.06525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75"/>
          <c:y val="0.15475"/>
          <c:w val="0.686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 RATES1'!$B$1</c:f>
              <c:strCache>
                <c:ptCount val="1"/>
                <c:pt idx="0">
                  <c:v>AVERAGE RATES 8-5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 RATES1'!$A$2:$A$7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' RATES1'!$B$2:$B$7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RATES1'!$C$1</c:f>
              <c:strCache>
                <c:ptCount val="1"/>
                <c:pt idx="0">
                  <c:v>AVERAGE RATES 7-5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 RATES1'!$A$2:$A$7</c:f>
              <c:strCache>
                <c:ptCount val="6"/>
                <c:pt idx="0">
                  <c:v>O/N</c:v>
                </c:pt>
                <c:pt idx="1">
                  <c:v>ONE WEEK</c:v>
                </c:pt>
                <c:pt idx="2">
                  <c:v>ONE MONTH</c:v>
                </c:pt>
                <c:pt idx="3">
                  <c:v>THREE MONTHS</c:v>
                </c:pt>
                <c:pt idx="4">
                  <c:v>SIX MONTHS</c:v>
                </c:pt>
                <c:pt idx="5">
                  <c:v>ONE YEAR</c:v>
                </c:pt>
              </c:strCache>
            </c:strRef>
          </c:cat>
          <c:val>
            <c:numRef>
              <c:f>' RATES1'!$C$2:$C$7</c:f>
              <c:numCache>
                <c:ptCount val="6"/>
                <c:pt idx="0">
                  <c:v>7.3500000000000005</c:v>
                </c:pt>
                <c:pt idx="1">
                  <c:v>7.457142857142856</c:v>
                </c:pt>
                <c:pt idx="2">
                  <c:v>7.635714285714285</c:v>
                </c:pt>
                <c:pt idx="3">
                  <c:v>8.335714285714285</c:v>
                </c:pt>
                <c:pt idx="4">
                  <c:v>8.914</c:v>
                </c:pt>
                <c:pt idx="5">
                  <c:v>9.128285714285713</c:v>
                </c:pt>
              </c:numCache>
            </c:numRef>
          </c:val>
          <c:smooth val="0"/>
        </c:ser>
        <c:marker val="1"/>
        <c:axId val="7171666"/>
        <c:axId val="64544995"/>
      </c:lineChart>
      <c:catAx>
        <c:axId val="7171666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71666"/>
        <c:crossesAt val="1"/>
        <c:crossBetween val="between"/>
        <c:dispUnits/>
        <c:majorUnit val="0.2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8/5/2024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O/N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</a:t>
            </a:r>
          </a:p>
        </c:rich>
      </c:tx>
      <c:layout>
        <c:manualLayout>
          <c:xMode val="factor"/>
          <c:yMode val="factor"/>
          <c:x val="0.01225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53325"/>
          <c:w val="0.9555"/>
          <c:h val="0.1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O/N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CALCULATIONS!$A$2:$A$10</c:f>
              <c:strCache>
                <c:ptCount val="9"/>
                <c:pt idx="0">
                  <c:v>THE HOUSING BANK </c:v>
                </c:pt>
                <c:pt idx="1">
                  <c:v>BANK AL ETIHAD</c:v>
                </c:pt>
                <c:pt idx="2">
                  <c:v>CAPITAL BANK OF JORDAN</c:v>
                </c:pt>
                <c:pt idx="3">
                  <c:v>BANK OF JORDAN</c:v>
                </c:pt>
                <c:pt idx="4">
                  <c:v>ARAB BANK PLC</c:v>
                </c:pt>
                <c:pt idx="5">
                  <c:v>JORDAN KUWAIT BANK</c:v>
                </c:pt>
                <c:pt idx="6">
                  <c:v>CAIRO AMMAN BANK</c:v>
                </c:pt>
                <c:pt idx="7">
                  <c:v>EGYPTIAN ARAB LAND BANK</c:v>
                </c:pt>
                <c:pt idx="8">
                  <c:v>JORDAN AHLI BANK</c:v>
                </c:pt>
              </c:strCache>
            </c:strRef>
          </c:cat>
          <c:val>
            <c:numRef>
              <c:f>CALCULATIONS!$B$2:$B$10</c:f>
              <c:numCache>
                <c:ptCount val="9"/>
                <c:pt idx="0">
                  <c:v>7.35</c:v>
                </c:pt>
                <c:pt idx="1">
                  <c:v>7.35</c:v>
                </c:pt>
                <c:pt idx="2">
                  <c:v>7.35</c:v>
                </c:pt>
                <c:pt idx="3">
                  <c:v>7.35</c:v>
                </c:pt>
                <c:pt idx="4">
                  <c:v>7.35</c:v>
                </c:pt>
                <c:pt idx="5">
                  <c:v>7.35</c:v>
                </c:pt>
                <c:pt idx="6">
                  <c:v>7.35</c:v>
                </c:pt>
                <c:pt idx="7">
                  <c:v>7.35</c:v>
                </c:pt>
                <c:pt idx="8">
                  <c:v>7.35</c:v>
                </c:pt>
              </c:numCache>
            </c:numRef>
          </c:val>
        </c:ser>
        <c:axId val="44034044"/>
        <c:axId val="60762077"/>
      </c:bar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3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7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25"/>
          <c:w val="0.9535"/>
          <c:h val="0.1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CALCULATIONS!$E$1</c:f>
              <c:strCache>
                <c:ptCount val="1"/>
                <c:pt idx="0">
                  <c:v>ONE WEEK 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CALCULATIONS!$D$2:$D$10</c:f>
              <c:strCache>
                <c:ptCount val="9"/>
                <c:pt idx="0">
                  <c:v>BANK AL ETIHAD</c:v>
                </c:pt>
                <c:pt idx="1">
                  <c:v>THE HOUSING BANK </c:v>
                </c:pt>
                <c:pt idx="2">
                  <c:v>BANK OF JORDAN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CAPITAL BANK OF JORDAN</c:v>
                </c:pt>
                <c:pt idx="6">
                  <c:v>ARAB BANK PLC</c:v>
                </c:pt>
                <c:pt idx="7">
                  <c:v>EGYPTIAN ARAB LAND BANK</c:v>
                </c:pt>
                <c:pt idx="8">
                  <c:v>JORDAN AHLI BANK</c:v>
                </c:pt>
              </c:strCache>
            </c:strRef>
          </c:cat>
          <c:val>
            <c:numRef>
              <c:f>CALCULATIONS!$E$2:$E$10</c:f>
              <c:numCache>
                <c:ptCount val="9"/>
                <c:pt idx="0">
                  <c:v>7.75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7.4</c:v>
                </c:pt>
                <c:pt idx="6">
                  <c:v>7.4</c:v>
                </c:pt>
                <c:pt idx="7">
                  <c:v>7.4</c:v>
                </c:pt>
                <c:pt idx="8">
                  <c:v>6.5</c:v>
                </c:pt>
              </c:numCache>
            </c:numRef>
          </c:val>
        </c:ser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87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1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5"/>
          <c:y val="0.64425"/>
          <c:w val="0.96525"/>
          <c:h val="0.0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CALCULATIONS!$H$1</c:f>
              <c:strCache>
                <c:ptCount val="1"/>
                <c:pt idx="0">
                  <c:v>ONE MONTH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CALCULATIONS!$G$2:$G$10</c:f>
              <c:strCache>
                <c:ptCount val="9"/>
                <c:pt idx="0">
                  <c:v>BANK AL ETIHAD</c:v>
                </c:pt>
                <c:pt idx="1">
                  <c:v>CAIRO AMMAN BANK</c:v>
                </c:pt>
                <c:pt idx="2">
                  <c:v>JORDAN KUWAIT BANK</c:v>
                </c:pt>
                <c:pt idx="3">
                  <c:v>BANK OF JORDAN</c:v>
                </c:pt>
                <c:pt idx="4">
                  <c:v>THE HOUSING BANK </c:v>
                </c:pt>
                <c:pt idx="5">
                  <c:v>CAPITAL BANK OF JORDAN</c:v>
                </c:pt>
                <c:pt idx="6">
                  <c:v>EGYPTIAN ARAB LAND BANK</c:v>
                </c:pt>
                <c:pt idx="7">
                  <c:v>ARAB BANK PLC</c:v>
                </c:pt>
                <c:pt idx="8">
                  <c:v>JORDAN AHLI BANK</c:v>
                </c:pt>
              </c:strCache>
            </c:strRef>
          </c:cat>
          <c:val>
            <c:numRef>
              <c:f>CALCULATIONS!$H$2:$H$10</c:f>
              <c:numCache>
                <c:ptCount val="9"/>
                <c:pt idx="0">
                  <c:v>8.25</c:v>
                </c:pt>
                <c:pt idx="1">
                  <c:v>7.85</c:v>
                </c:pt>
                <c:pt idx="2">
                  <c:v>7.75</c:v>
                </c:pt>
                <c:pt idx="3">
                  <c:v>7.7</c:v>
                </c:pt>
                <c:pt idx="4">
                  <c:v>7.6</c:v>
                </c:pt>
                <c:pt idx="5">
                  <c:v>7.55</c:v>
                </c:pt>
                <c:pt idx="6">
                  <c:v>7.5</c:v>
                </c:pt>
                <c:pt idx="7">
                  <c:v>7.5</c:v>
                </c:pt>
                <c:pt idx="8">
                  <c:v>7.496</c:v>
                </c:pt>
              </c:numCache>
            </c:numRef>
          </c:val>
        </c:ser>
        <c:axId val="3703984"/>
        <c:axId val="33335857"/>
      </c:barChart>
      <c:catAx>
        <c:axId val="37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35857"/>
        <c:crosses val="autoZero"/>
        <c:auto val="1"/>
        <c:lblOffset val="100"/>
        <c:tickLblSkip val="1"/>
        <c:noMultiLvlLbl val="0"/>
      </c:catAx>
      <c:valAx>
        <c:axId val="33335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7505"/>
          <c:w val="0.96425"/>
          <c:h val="0.2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CALCULATIONS!$K$1</c:f>
              <c:strCache>
                <c:ptCount val="1"/>
                <c:pt idx="0">
                  <c:v>THREE MONTHS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CALCULATIONS!$J$2:$J$10</c:f>
              <c:strCache>
                <c:ptCount val="9"/>
                <c:pt idx="0">
                  <c:v>JORDAN AHLI BANK</c:v>
                </c:pt>
                <c:pt idx="1">
                  <c:v>BANK AL ETIHAD</c:v>
                </c:pt>
                <c:pt idx="2">
                  <c:v>CAIRO AMMAN BANK</c:v>
                </c:pt>
                <c:pt idx="3">
                  <c:v>EGYPTIAN ARAB LAND BANK</c:v>
                </c:pt>
                <c:pt idx="4">
                  <c:v>JORDAN KUWAIT BANK</c:v>
                </c:pt>
                <c:pt idx="5">
                  <c:v>BANK OF JORDAN</c:v>
                </c:pt>
                <c:pt idx="6">
                  <c:v>THE HOUSING BANK </c:v>
                </c:pt>
                <c:pt idx="7">
                  <c:v>CAPITAL 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CALCULATIONS!$K$2:$K$10</c:f>
              <c:numCache>
                <c:ptCount val="9"/>
                <c:pt idx="0">
                  <c:v>10.4</c:v>
                </c:pt>
                <c:pt idx="1">
                  <c:v>9.15</c:v>
                </c:pt>
                <c:pt idx="2">
                  <c:v>8.85</c:v>
                </c:pt>
                <c:pt idx="3">
                  <c:v>8.5</c:v>
                </c:pt>
                <c:pt idx="4">
                  <c:v>8.5</c:v>
                </c:pt>
                <c:pt idx="5">
                  <c:v>7.85</c:v>
                </c:pt>
                <c:pt idx="6">
                  <c:v>7.75</c:v>
                </c:pt>
                <c:pt idx="7">
                  <c:v>7.75</c:v>
                </c:pt>
                <c:pt idx="8">
                  <c:v>7.6</c:v>
                </c:pt>
              </c:numCache>
            </c:numRef>
          </c:val>
        </c:ser>
        <c:axId val="31587258"/>
        <c:axId val="15849867"/>
      </c:barChart>
      <c:catAx>
        <c:axId val="31587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49867"/>
        <c:crosses val="autoZero"/>
        <c:auto val="1"/>
        <c:lblOffset val="100"/>
        <c:tickLblSkip val="1"/>
        <c:noMultiLvlLbl val="0"/>
      </c:catAx>
      <c:valAx>
        <c:axId val="1584986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872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75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7275"/>
          <c:w val="0.97325"/>
          <c:h val="0.1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CALCULATIONS!$N$1</c:f>
              <c:strCache>
                <c:ptCount val="1"/>
                <c:pt idx="0">
                  <c:v>SIX MONTHS RATE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CALCULATIONS!$M$2:$M$10</c:f>
              <c:strCache>
                <c:ptCount val="9"/>
                <c:pt idx="0">
                  <c:v>EGYPTIAN ARAB LAND BANK</c:v>
                </c:pt>
                <c:pt idx="1">
                  <c:v>BANK AL ETIHAD</c:v>
                </c:pt>
                <c:pt idx="2">
                  <c:v>JORDAN AHLI BANK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THE HOUSING BANK </c:v>
                </c:pt>
                <c:pt idx="6">
                  <c:v>BANK OF JORDAN</c:v>
                </c:pt>
                <c:pt idx="7">
                  <c:v>CAPITAL 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CALCULATIONS!$N$2:$N$10</c:f>
              <c:numCache>
                <c:ptCount val="9"/>
                <c:pt idx="0">
                  <c:v>10.669</c:v>
                </c:pt>
                <c:pt idx="1">
                  <c:v>9.9</c:v>
                </c:pt>
                <c:pt idx="2">
                  <c:v>9.798</c:v>
                </c:pt>
                <c:pt idx="3">
                  <c:v>9.35</c:v>
                </c:pt>
                <c:pt idx="4">
                  <c:v>9.25</c:v>
                </c:pt>
                <c:pt idx="5">
                  <c:v>8.25</c:v>
                </c:pt>
                <c:pt idx="6">
                  <c:v>7.95</c:v>
                </c:pt>
                <c:pt idx="7">
                  <c:v>7.9</c:v>
                </c:pt>
                <c:pt idx="8">
                  <c:v>7.6</c:v>
                </c:pt>
              </c:numCache>
            </c:numRef>
          </c:val>
        </c:ser>
        <c:axId val="8431076"/>
        <c:axId val="8770821"/>
      </c:barChart>
      <c:catAx>
        <c:axId val="843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 val="autoZero"/>
        <c:auto val="1"/>
        <c:lblOffset val="100"/>
        <c:tickLblSkip val="1"/>
        <c:noMultiLvlLbl val="0"/>
      </c:catAx>
      <c:valAx>
        <c:axId val="8770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31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ONE YEAR RATE</a:t>
            </a:r>
          </a:p>
        </c:rich>
      </c:tx>
      <c:layout>
        <c:manualLayout>
          <c:xMode val="factor"/>
          <c:yMode val="factor"/>
          <c:x val="0.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73725"/>
          <c:w val="0.96325"/>
          <c:h val="0.2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CALCULATIONS!$Q$1</c:f>
              <c:strCache>
                <c:ptCount val="1"/>
                <c:pt idx="0">
                  <c:v>ONE YEAR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CALCULATIONS!$P$2:$P$10</c:f>
              <c:strCache>
                <c:ptCount val="9"/>
                <c:pt idx="0">
                  <c:v>EGYPTIAN ARAB LAND BANK</c:v>
                </c:pt>
                <c:pt idx="1">
                  <c:v>BANK AL ETIHAD</c:v>
                </c:pt>
                <c:pt idx="2">
                  <c:v>JORDAN AHLI BANK</c:v>
                </c:pt>
                <c:pt idx="3">
                  <c:v>CAIRO AMMAN BANK</c:v>
                </c:pt>
                <c:pt idx="4">
                  <c:v>JORDAN KUWAIT BANK</c:v>
                </c:pt>
                <c:pt idx="5">
                  <c:v>THE HOUSING BANK </c:v>
                </c:pt>
                <c:pt idx="6">
                  <c:v>CAPITAL BANK OF JORDAN</c:v>
                </c:pt>
                <c:pt idx="7">
                  <c:v>BANK OF JORDAN</c:v>
                </c:pt>
                <c:pt idx="8">
                  <c:v>ARAB BANK PLC</c:v>
                </c:pt>
              </c:strCache>
            </c:strRef>
          </c:cat>
          <c:val>
            <c:numRef>
              <c:f>CALCULATIONS!$Q$2:$Q$10</c:f>
              <c:numCache>
                <c:ptCount val="9"/>
                <c:pt idx="0">
                  <c:v>10.725</c:v>
                </c:pt>
                <c:pt idx="1">
                  <c:v>10.25</c:v>
                </c:pt>
                <c:pt idx="2">
                  <c:v>9.998</c:v>
                </c:pt>
                <c:pt idx="3">
                  <c:v>9.75</c:v>
                </c:pt>
                <c:pt idx="4">
                  <c:v>9.5</c:v>
                </c:pt>
                <c:pt idx="5">
                  <c:v>8.25</c:v>
                </c:pt>
                <c:pt idx="6">
                  <c:v>8.1</c:v>
                </c:pt>
                <c:pt idx="7">
                  <c:v>8.05</c:v>
                </c:pt>
                <c:pt idx="8">
                  <c:v>7.5</c:v>
                </c:pt>
              </c:numCache>
            </c:numRef>
          </c:val>
        </c:ser>
        <c:axId val="11828526"/>
        <c:axId val="39347871"/>
      </c:barChart>
      <c:catAx>
        <c:axId val="118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47871"/>
        <c:crosses val="autoZero"/>
        <c:auto val="1"/>
        <c:lblOffset val="100"/>
        <c:tickLblSkip val="1"/>
        <c:noMultiLvlLbl val="0"/>
      </c:catAx>
      <c:valAx>
        <c:axId val="39347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8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5"/>
          <c:y val="0.098"/>
          <c:w val="0.9652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CALCULATIONS!$B$1</c:f>
              <c:strCache>
                <c:ptCount val="1"/>
                <c:pt idx="0">
                  <c:v>O/N RATE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CALCULATIONS!$A$2:$A$10</c:f>
              <c:strCache/>
            </c:strRef>
          </c:cat>
          <c:val>
            <c:numRef>
              <c:f>CALCULATIONS!$B$2:$B$10</c:f>
              <c:numCache/>
            </c:numRef>
          </c:val>
        </c:ser>
        <c:axId val="18586520"/>
        <c:axId val="33060953"/>
      </c:barChart>
      <c:catAx>
        <c:axId val="1858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60953"/>
        <c:crosses val="autoZero"/>
        <c:auto val="1"/>
        <c:lblOffset val="100"/>
        <c:tickLblSkip val="1"/>
        <c:noMultiLvlLbl val="0"/>
      </c:catAx>
      <c:valAx>
        <c:axId val="3306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86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0.6095</cdr:y>
    </cdr:from>
    <cdr:to>
      <cdr:x>0.0615</cdr:x>
      <cdr:y>0.6095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10</xdr:col>
      <xdr:colOff>295275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38100" y="114300"/>
        <a:ext cx="628650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10</xdr:row>
      <xdr:rowOff>19050</xdr:rowOff>
    </xdr:from>
    <xdr:to>
      <xdr:col>10</xdr:col>
      <xdr:colOff>285750</xdr:colOff>
      <xdr:row>56</xdr:row>
      <xdr:rowOff>66675</xdr:rowOff>
    </xdr:to>
    <xdr:graphicFrame>
      <xdr:nvGraphicFramePr>
        <xdr:cNvPr id="2" name="Chart 2"/>
        <xdr:cNvGraphicFramePr/>
      </xdr:nvGraphicFramePr>
      <xdr:xfrm>
        <a:off x="19050" y="1638300"/>
        <a:ext cx="6296025" cy="733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19</xdr:row>
      <xdr:rowOff>28575</xdr:rowOff>
    </xdr:from>
    <xdr:to>
      <xdr:col>10</xdr:col>
      <xdr:colOff>276225</xdr:colOff>
      <xdr:row>49</xdr:row>
      <xdr:rowOff>133350</xdr:rowOff>
    </xdr:to>
    <xdr:graphicFrame>
      <xdr:nvGraphicFramePr>
        <xdr:cNvPr id="3" name="Chart 3"/>
        <xdr:cNvGraphicFramePr/>
      </xdr:nvGraphicFramePr>
      <xdr:xfrm>
        <a:off x="9525" y="3105150"/>
        <a:ext cx="6296025" cy="4800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10</xdr:col>
      <xdr:colOff>285750</xdr:colOff>
      <xdr:row>41</xdr:row>
      <xdr:rowOff>66675</xdr:rowOff>
    </xdr:to>
    <xdr:graphicFrame>
      <xdr:nvGraphicFramePr>
        <xdr:cNvPr id="4" name="Chart 4"/>
        <xdr:cNvGraphicFramePr/>
      </xdr:nvGraphicFramePr>
      <xdr:xfrm>
        <a:off x="9525" y="4648200"/>
        <a:ext cx="63055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41</xdr:row>
      <xdr:rowOff>9525</xdr:rowOff>
    </xdr:from>
    <xdr:to>
      <xdr:col>10</xdr:col>
      <xdr:colOff>295275</xdr:colOff>
      <xdr:row>52</xdr:row>
      <xdr:rowOff>123825</xdr:rowOff>
    </xdr:to>
    <xdr:graphicFrame>
      <xdr:nvGraphicFramePr>
        <xdr:cNvPr id="5" name="Chart 5"/>
        <xdr:cNvGraphicFramePr/>
      </xdr:nvGraphicFramePr>
      <xdr:xfrm>
        <a:off x="9525" y="6486525"/>
        <a:ext cx="631507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51</xdr:row>
      <xdr:rowOff>123825</xdr:rowOff>
    </xdr:from>
    <xdr:to>
      <xdr:col>10</xdr:col>
      <xdr:colOff>304800</xdr:colOff>
      <xdr:row>63</xdr:row>
      <xdr:rowOff>66675</xdr:rowOff>
    </xdr:to>
    <xdr:graphicFrame>
      <xdr:nvGraphicFramePr>
        <xdr:cNvPr id="6" name="Chart 6"/>
        <xdr:cNvGraphicFramePr/>
      </xdr:nvGraphicFramePr>
      <xdr:xfrm>
        <a:off x="9525" y="8220075"/>
        <a:ext cx="63246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1828800</xdr:colOff>
      <xdr:row>36</xdr:row>
      <xdr:rowOff>0</xdr:rowOff>
    </xdr:from>
    <xdr:to>
      <xdr:col>15</xdr:col>
      <xdr:colOff>4943475</xdr:colOff>
      <xdr:row>59</xdr:row>
      <xdr:rowOff>57150</xdr:rowOff>
    </xdr:to>
    <xdr:graphicFrame>
      <xdr:nvGraphicFramePr>
        <xdr:cNvPr id="1" name="Chart 1"/>
        <xdr:cNvGraphicFramePr/>
      </xdr:nvGraphicFramePr>
      <xdr:xfrm>
        <a:off x="35452050" y="9439275"/>
        <a:ext cx="5553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23"/>
  <sheetViews>
    <sheetView zoomScale="50" zoomScaleNormal="50" zoomScalePageLayoutView="0" workbookViewId="0" topLeftCell="A1">
      <selection activeCell="D18" sqref="D18"/>
    </sheetView>
  </sheetViews>
  <sheetFormatPr defaultColWidth="9.140625" defaultRowHeight="12.75"/>
  <cols>
    <col min="1" max="1" width="27.28125" style="35" customWidth="1"/>
    <col min="2" max="3" width="56.57421875" style="0" bestFit="1" customWidth="1"/>
    <col min="4" max="4" width="62.7109375" style="0" customWidth="1"/>
    <col min="5" max="5" width="23.00390625" style="0" bestFit="1" customWidth="1"/>
    <col min="6" max="6" width="29.7109375" style="0" bestFit="1" customWidth="1"/>
    <col min="7" max="7" width="23.57421875" style="0" bestFit="1" customWidth="1"/>
    <col min="9" max="9" width="4.7109375" style="0" customWidth="1"/>
    <col min="10" max="11" width="9.140625" style="0" hidden="1" customWidth="1"/>
  </cols>
  <sheetData>
    <row r="1" spans="2:4" ht="27" thickBot="1">
      <c r="B1" s="31" t="s">
        <v>81</v>
      </c>
      <c r="C1" s="31" t="s">
        <v>77</v>
      </c>
      <c r="D1" s="33" t="s">
        <v>14</v>
      </c>
    </row>
    <row r="2" spans="1:4" ht="34.5" thickBot="1">
      <c r="A2" s="36" t="s">
        <v>5</v>
      </c>
      <c r="B2" s="32">
        <f>CALCULATIONS!B13</f>
        <v>7.3500000000000005</v>
      </c>
      <c r="C2" s="32">
        <v>4.175</v>
      </c>
      <c r="D2" s="33">
        <f>CALCULATIONS!B18</f>
        <v>1.2817081295377754E-14</v>
      </c>
    </row>
    <row r="3" spans="1:4" ht="34.5" thickBot="1">
      <c r="A3" s="36" t="s">
        <v>9</v>
      </c>
      <c r="B3" s="32">
        <f>CALCULATIONS!E13</f>
        <v>7.457142857142856</v>
      </c>
      <c r="C3" s="32">
        <v>4.3333</v>
      </c>
      <c r="D3" s="33">
        <f>CALCULATIONS!E18</f>
        <v>4.716158558865955</v>
      </c>
    </row>
    <row r="4" spans="1:4" ht="34.5" thickBot="1">
      <c r="A4" s="36" t="s">
        <v>6</v>
      </c>
      <c r="B4" s="32">
        <f>CALCULATIONS!H13</f>
        <v>7.635714285714285</v>
      </c>
      <c r="C4" s="32">
        <v>4.645</v>
      </c>
      <c r="D4" s="33">
        <f>CALCULATIONS!H18</f>
        <v>3.1873110900825945</v>
      </c>
    </row>
    <row r="5" spans="1:4" ht="34.5" thickBot="1">
      <c r="A5" s="36" t="s">
        <v>7</v>
      </c>
      <c r="B5" s="32">
        <f>CALCULATIONS!K13</f>
        <v>8.335714285714285</v>
      </c>
      <c r="C5" s="32">
        <v>5.3167</v>
      </c>
      <c r="D5" s="33">
        <f>CALCULATIONS!K18</f>
        <v>10.633566926916732</v>
      </c>
    </row>
    <row r="6" spans="1:4" ht="34.5" thickBot="1">
      <c r="A6" s="36" t="s">
        <v>8</v>
      </c>
      <c r="B6" s="32">
        <f>CALCULATIONS!N13</f>
        <v>8.914</v>
      </c>
      <c r="C6" s="32">
        <v>5.7667</v>
      </c>
      <c r="D6" s="33">
        <f>CALCULATIONS!N18</f>
        <v>11.99053689432958</v>
      </c>
    </row>
    <row r="7" spans="1:4" ht="34.5" thickBot="1">
      <c r="A7" s="37" t="s">
        <v>22</v>
      </c>
      <c r="B7" s="32">
        <f>CALCULATIONS!Q13</f>
        <v>9.128285714285713</v>
      </c>
      <c r="C7" s="32">
        <v>6.2833</v>
      </c>
      <c r="D7" s="33">
        <f>CALCULATIONS!Q18</f>
        <v>12.692962495666329</v>
      </c>
    </row>
    <row r="23" ht="12.75">
      <c r="D23" s="63"/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D7"/>
  <sheetViews>
    <sheetView zoomScale="50" zoomScaleNormal="50" zoomScalePageLayoutView="0" workbookViewId="0" topLeftCell="A1">
      <selection activeCell="C13" sqref="C13"/>
    </sheetView>
  </sheetViews>
  <sheetFormatPr defaultColWidth="9.140625" defaultRowHeight="12.75"/>
  <cols>
    <col min="1" max="1" width="30.421875" style="35" bestFit="1" customWidth="1"/>
    <col min="2" max="3" width="47.8515625" style="0" bestFit="1" customWidth="1"/>
    <col min="4" max="4" width="62.7109375" style="0" customWidth="1"/>
    <col min="5" max="5" width="23.00390625" style="0" bestFit="1" customWidth="1"/>
    <col min="6" max="6" width="29.7109375" style="0" bestFit="1" customWidth="1"/>
    <col min="7" max="7" width="23.57421875" style="0" bestFit="1" customWidth="1"/>
    <col min="9" max="9" width="4.7109375" style="0" customWidth="1"/>
    <col min="10" max="11" width="9.140625" style="0" hidden="1" customWidth="1"/>
  </cols>
  <sheetData>
    <row r="1" spans="2:4" ht="27" thickBot="1">
      <c r="B1" s="31" t="s">
        <v>80</v>
      </c>
      <c r="C1" s="31" t="s">
        <v>79</v>
      </c>
      <c r="D1" s="33" t="s">
        <v>14</v>
      </c>
    </row>
    <row r="2" spans="1:4" ht="34.5" thickBot="1">
      <c r="A2" s="36" t="s">
        <v>5</v>
      </c>
      <c r="B2" s="32">
        <f>CALCULATIONS!B13</f>
        <v>7.3500000000000005</v>
      </c>
      <c r="C2" s="32">
        <v>7.3500000000000005</v>
      </c>
      <c r="D2" s="33">
        <f>CALCULATIONS!B18</f>
        <v>1.2817081295377754E-14</v>
      </c>
    </row>
    <row r="3" spans="1:4" ht="34.5" thickBot="1">
      <c r="A3" s="36" t="s">
        <v>9</v>
      </c>
      <c r="B3" s="32">
        <f>CALCULATIONS!E13</f>
        <v>7.457142857142856</v>
      </c>
      <c r="C3" s="32">
        <v>7.457142857142856</v>
      </c>
      <c r="D3" s="33">
        <f>CALCULATIONS!E18</f>
        <v>4.716158558865955</v>
      </c>
    </row>
    <row r="4" spans="1:4" ht="34.5" thickBot="1">
      <c r="A4" s="36" t="s">
        <v>6</v>
      </c>
      <c r="B4" s="32">
        <f>CALCULATIONS!H13</f>
        <v>7.635714285714285</v>
      </c>
      <c r="C4" s="32">
        <v>7.635714285714285</v>
      </c>
      <c r="D4" s="33">
        <f>CALCULATIONS!H18</f>
        <v>3.1873110900825945</v>
      </c>
    </row>
    <row r="5" spans="1:4" ht="34.5" thickBot="1">
      <c r="A5" s="36" t="s">
        <v>7</v>
      </c>
      <c r="B5" s="32">
        <f>CALCULATIONS!K13</f>
        <v>8.335714285714285</v>
      </c>
      <c r="C5" s="32">
        <v>8.335714285714285</v>
      </c>
      <c r="D5" s="33">
        <f>CALCULATIONS!K18</f>
        <v>10.633566926916732</v>
      </c>
    </row>
    <row r="6" spans="1:4" ht="34.5" thickBot="1">
      <c r="A6" s="36" t="s">
        <v>8</v>
      </c>
      <c r="B6" s="32">
        <f>CALCULATIONS!N13</f>
        <v>8.914</v>
      </c>
      <c r="C6" s="32">
        <v>8.914</v>
      </c>
      <c r="D6" s="33">
        <f>CALCULATIONS!N18</f>
        <v>11.99053689432958</v>
      </c>
    </row>
    <row r="7" spans="1:4" ht="34.5" thickBot="1">
      <c r="A7" s="37" t="s">
        <v>22</v>
      </c>
      <c r="B7" s="32">
        <f>CALCULATIONS!Q13</f>
        <v>9.128285714285713</v>
      </c>
      <c r="C7" s="32">
        <v>9.128285714285713</v>
      </c>
      <c r="D7" s="33">
        <f>CALCULATIONS!Q18</f>
        <v>12.692962495666329</v>
      </c>
    </row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M52"/>
  <sheetViews>
    <sheetView zoomScale="110" zoomScaleNormal="110" zoomScalePageLayoutView="0" workbookViewId="0" topLeftCell="A1">
      <selection activeCell="P13" sqref="P13"/>
    </sheetView>
  </sheetViews>
  <sheetFormatPr defaultColWidth="9.140625" defaultRowHeight="12.75"/>
  <cols>
    <col min="6" max="6" width="11.7109375" style="0" bestFit="1" customWidth="1"/>
    <col min="10" max="10" width="5.57421875" style="0" customWidth="1"/>
  </cols>
  <sheetData>
    <row r="1" spans="1:6" ht="12.75">
      <c r="A1" s="26"/>
      <c r="F1" s="34"/>
    </row>
    <row r="3" spans="1:11" ht="12.75">
      <c r="A3" s="57"/>
      <c r="K3" s="6"/>
    </row>
    <row r="4" spans="1:11" ht="12.75">
      <c r="A4" s="57"/>
      <c r="K4" s="6"/>
    </row>
    <row r="5" ht="12.75">
      <c r="K5" s="6"/>
    </row>
    <row r="6" spans="1:11" ht="12.75">
      <c r="A6" s="57"/>
      <c r="K6" s="6"/>
    </row>
    <row r="7" spans="11:13" ht="12.75">
      <c r="K7" s="6"/>
      <c r="M7" s="60"/>
    </row>
    <row r="8" spans="1:11" ht="12.75">
      <c r="A8" s="57"/>
      <c r="K8" s="6"/>
    </row>
    <row r="9" spans="1:11" ht="12.75">
      <c r="A9" s="57"/>
      <c r="K9" s="6"/>
    </row>
    <row r="10" spans="1:11" ht="12.75">
      <c r="A10" s="57"/>
      <c r="K10" s="6"/>
    </row>
    <row r="11" spans="1:11" ht="12.75">
      <c r="A11" s="57"/>
      <c r="K11" s="6"/>
    </row>
    <row r="12" spans="1:11" ht="12.75">
      <c r="A12" s="57"/>
      <c r="K12" s="6"/>
    </row>
    <row r="13" ht="12.75">
      <c r="K13" s="6"/>
    </row>
    <row r="14" ht="12.75">
      <c r="K14" s="6"/>
    </row>
    <row r="15" ht="12.75">
      <c r="K15" s="6"/>
    </row>
    <row r="16" ht="12.75">
      <c r="K16" s="6"/>
    </row>
    <row r="17" ht="12.75">
      <c r="K17" s="6"/>
    </row>
    <row r="18" ht="12.75">
      <c r="K18" s="6"/>
    </row>
    <row r="19" ht="12.75">
      <c r="K19" s="6"/>
    </row>
    <row r="20" ht="12.75">
      <c r="K20" s="6"/>
    </row>
    <row r="21" ht="12.75">
      <c r="K21" s="6"/>
    </row>
    <row r="22" ht="12.75">
      <c r="K22" s="6"/>
    </row>
    <row r="23" ht="12.75" hidden="1">
      <c r="K23" s="6"/>
    </row>
    <row r="24" ht="12.75">
      <c r="K24" s="6"/>
    </row>
    <row r="25" ht="12.75">
      <c r="K25" s="6"/>
    </row>
    <row r="26" ht="12.75">
      <c r="K26" s="6"/>
    </row>
    <row r="27" ht="12.75">
      <c r="K27" s="6"/>
    </row>
    <row r="28" ht="12.75">
      <c r="K28" s="6"/>
    </row>
    <row r="29" ht="12.75">
      <c r="K29" s="6"/>
    </row>
    <row r="30" ht="12.75">
      <c r="K30" s="6"/>
    </row>
    <row r="31" ht="12.75">
      <c r="K31" s="6"/>
    </row>
    <row r="32" ht="12.75">
      <c r="K32" s="6"/>
    </row>
    <row r="33" ht="12.75">
      <c r="K33" s="6"/>
    </row>
    <row r="34" ht="12.75">
      <c r="K34" s="6"/>
    </row>
    <row r="35" ht="12.75">
      <c r="K35" s="6"/>
    </row>
    <row r="36" ht="12.75">
      <c r="K36" s="6"/>
    </row>
    <row r="37" ht="12.75">
      <c r="K37" s="6"/>
    </row>
    <row r="38" ht="12.75">
      <c r="K38" s="6"/>
    </row>
    <row r="39" ht="12.75">
      <c r="K39" s="6"/>
    </row>
    <row r="40" ht="12.75">
      <c r="K40" s="6"/>
    </row>
    <row r="41" ht="12.75">
      <c r="K41" s="6"/>
    </row>
    <row r="42" ht="12.75">
      <c r="K42" s="6"/>
    </row>
    <row r="43" ht="12.75">
      <c r="K43" s="6"/>
    </row>
    <row r="44" ht="12.75">
      <c r="K44" s="6"/>
    </row>
    <row r="45" ht="12.75">
      <c r="K45" s="6"/>
    </row>
    <row r="46" ht="12.75">
      <c r="K46" s="6"/>
    </row>
    <row r="47" ht="12.75">
      <c r="K47" s="6"/>
    </row>
    <row r="48" ht="12.75">
      <c r="K48" s="6"/>
    </row>
    <row r="49" ht="12.75">
      <c r="K49" s="6"/>
    </row>
    <row r="50" ht="12.75">
      <c r="K50" s="6"/>
    </row>
    <row r="51" ht="12.75">
      <c r="K51" s="6"/>
    </row>
    <row r="52" ht="12.75">
      <c r="K52" s="6"/>
    </row>
  </sheetData>
  <sheetProtection/>
  <printOptions/>
  <pageMargins left="0.2" right="0.31" top="0.22" bottom="0.12" header="0.27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28"/>
  <sheetViews>
    <sheetView zoomScale="75" zoomScaleNormal="75" workbookViewId="0" topLeftCell="K1">
      <selection activeCell="P1" sqref="P1:Q11"/>
    </sheetView>
  </sheetViews>
  <sheetFormatPr defaultColWidth="9.140625" defaultRowHeight="12.75"/>
  <cols>
    <col min="1" max="1" width="75.7109375" style="9" bestFit="1" customWidth="1"/>
    <col min="2" max="2" width="23.421875" style="9" customWidth="1"/>
    <col min="3" max="3" width="9.140625" style="9" customWidth="1"/>
    <col min="4" max="4" width="75.7109375" style="9" bestFit="1" customWidth="1"/>
    <col min="5" max="5" width="25.7109375" style="9" bestFit="1" customWidth="1"/>
    <col min="6" max="6" width="9.140625" style="9" customWidth="1"/>
    <col min="7" max="7" width="75.7109375" style="9" bestFit="1" customWidth="1"/>
    <col min="8" max="8" width="27.00390625" style="9" bestFit="1" customWidth="1"/>
    <col min="9" max="9" width="9.140625" style="9" customWidth="1"/>
    <col min="10" max="10" width="56.140625" style="9" customWidth="1"/>
    <col min="11" max="11" width="32.57421875" style="9" bestFit="1" customWidth="1"/>
    <col min="12" max="12" width="9.140625" style="9" customWidth="1"/>
    <col min="13" max="13" width="75.7109375" style="9" bestFit="1" customWidth="1"/>
    <col min="14" max="14" width="27.421875" style="9" bestFit="1" customWidth="1"/>
    <col min="15" max="15" width="9.140625" style="9" customWidth="1"/>
    <col min="16" max="16" width="75.7109375" style="9" bestFit="1" customWidth="1"/>
    <col min="17" max="17" width="40.28125" style="9" bestFit="1" customWidth="1"/>
    <col min="18" max="16384" width="9.140625" style="9" customWidth="1"/>
  </cols>
  <sheetData>
    <row r="1" spans="1:17" ht="43.5" customHeight="1" thickBot="1">
      <c r="A1" s="7" t="s">
        <v>15</v>
      </c>
      <c r="B1" s="8" t="s">
        <v>0</v>
      </c>
      <c r="D1" s="7" t="s">
        <v>15</v>
      </c>
      <c r="E1" s="8" t="s">
        <v>10</v>
      </c>
      <c r="G1" s="7" t="s">
        <v>15</v>
      </c>
      <c r="H1" s="10" t="s">
        <v>2</v>
      </c>
      <c r="J1" s="7" t="s">
        <v>15</v>
      </c>
      <c r="K1" s="10" t="s">
        <v>4</v>
      </c>
      <c r="M1" s="7" t="s">
        <v>15</v>
      </c>
      <c r="N1" s="10" t="s">
        <v>3</v>
      </c>
      <c r="P1" s="7" t="s">
        <v>15</v>
      </c>
      <c r="Q1" s="10" t="s">
        <v>22</v>
      </c>
    </row>
    <row r="2" spans="1:17" ht="24.75" customHeight="1" thickBot="1">
      <c r="A2" s="28" t="s">
        <v>21</v>
      </c>
      <c r="B2" s="24">
        <f>'SUMMARY OF RATES'!B4</f>
        <v>7.35</v>
      </c>
      <c r="D2" s="29" t="s">
        <v>62</v>
      </c>
      <c r="E2" s="25">
        <f>'SUMMARY OF RATES'!C9</f>
        <v>7.75</v>
      </c>
      <c r="G2" s="29" t="s">
        <v>62</v>
      </c>
      <c r="H2" s="25">
        <f>'SUMMARY OF RATES'!D9</f>
        <v>8.25</v>
      </c>
      <c r="J2" s="28" t="s">
        <v>55</v>
      </c>
      <c r="K2" s="25">
        <f>'SUMMARY OF RATES'!E6</f>
        <v>10.4</v>
      </c>
      <c r="M2" s="28" t="s">
        <v>20</v>
      </c>
      <c r="N2" s="25">
        <f>'SUMMARY OF RATES'!F11</f>
        <v>10.669</v>
      </c>
      <c r="P2" s="28" t="s">
        <v>20</v>
      </c>
      <c r="Q2" s="25">
        <f>'SUMMARY OF RATES'!G11</f>
        <v>10.725</v>
      </c>
    </row>
    <row r="3" spans="1:17" ht="24.75" customHeight="1" thickBot="1">
      <c r="A3" s="29" t="s">
        <v>62</v>
      </c>
      <c r="B3" s="24">
        <f>'SUMMARY OF RATES'!B9</f>
        <v>7.35</v>
      </c>
      <c r="D3" s="29" t="s">
        <v>21</v>
      </c>
      <c r="E3" s="25">
        <f>'SUMMARY OF RATES'!C4</f>
        <v>7.5</v>
      </c>
      <c r="G3" s="29" t="s">
        <v>19</v>
      </c>
      <c r="H3" s="25">
        <f>'SUMMARY OF RATES'!D10</f>
        <v>7.85</v>
      </c>
      <c r="J3" s="29" t="s">
        <v>62</v>
      </c>
      <c r="K3" s="25">
        <f>'SUMMARY OF RATES'!E9</f>
        <v>9.15</v>
      </c>
      <c r="M3" s="29" t="s">
        <v>62</v>
      </c>
      <c r="N3" s="25">
        <f>'SUMMARY OF RATES'!F9</f>
        <v>9.9</v>
      </c>
      <c r="P3" s="29" t="s">
        <v>62</v>
      </c>
      <c r="Q3" s="25">
        <f>'SUMMARY OF RATES'!G9</f>
        <v>10.25</v>
      </c>
    </row>
    <row r="4" spans="1:17" ht="24.75" customHeight="1" thickBot="1">
      <c r="A4" s="29" t="s">
        <v>45</v>
      </c>
      <c r="B4" s="24">
        <f>'SUMMARY OF RATES'!B7</f>
        <v>7.35</v>
      </c>
      <c r="D4" s="29" t="s">
        <v>18</v>
      </c>
      <c r="E4" s="25">
        <f>'SUMMARY OF RATES'!C8</f>
        <v>7.5</v>
      </c>
      <c r="G4" s="29" t="s">
        <v>17</v>
      </c>
      <c r="H4" s="25">
        <f>'SUMMARY OF RATES'!D5</f>
        <v>7.75</v>
      </c>
      <c r="J4" s="29" t="s">
        <v>19</v>
      </c>
      <c r="K4" s="25">
        <f>'SUMMARY OF RATES'!E10</f>
        <v>8.85</v>
      </c>
      <c r="M4" s="29" t="s">
        <v>55</v>
      </c>
      <c r="N4" s="25">
        <f>'SUMMARY OF RATES'!F6</f>
        <v>9.798</v>
      </c>
      <c r="P4" s="29" t="s">
        <v>55</v>
      </c>
      <c r="Q4" s="25">
        <f>'SUMMARY OF RATES'!G6</f>
        <v>9.998</v>
      </c>
    </row>
    <row r="5" spans="1:17" ht="24.75" customHeight="1" thickBot="1">
      <c r="A5" s="29" t="s">
        <v>18</v>
      </c>
      <c r="B5" s="24">
        <f>'SUMMARY OF RATES'!B8</f>
        <v>7.35</v>
      </c>
      <c r="D5" s="29" t="s">
        <v>19</v>
      </c>
      <c r="E5" s="25">
        <f>'SUMMARY OF RATES'!C10</f>
        <v>7.5</v>
      </c>
      <c r="G5" s="29" t="s">
        <v>18</v>
      </c>
      <c r="H5" s="25">
        <f>'SUMMARY OF RATES'!D8</f>
        <v>7.7</v>
      </c>
      <c r="J5" s="29" t="s">
        <v>20</v>
      </c>
      <c r="K5" s="25">
        <f>'SUMMARY OF RATES'!E11</f>
        <v>8.5</v>
      </c>
      <c r="M5" s="29" t="s">
        <v>19</v>
      </c>
      <c r="N5" s="25">
        <f>'SUMMARY OF RATES'!F10</f>
        <v>9.35</v>
      </c>
      <c r="P5" s="29" t="s">
        <v>19</v>
      </c>
      <c r="Q5" s="25">
        <f>'SUMMARY OF RATES'!G10</f>
        <v>9.75</v>
      </c>
    </row>
    <row r="6" spans="1:17" ht="24.75" customHeight="1" thickBot="1">
      <c r="A6" s="29" t="s">
        <v>16</v>
      </c>
      <c r="B6" s="24">
        <f>'SUMMARY OF RATES'!B3</f>
        <v>7.35</v>
      </c>
      <c r="D6" s="29" t="s">
        <v>17</v>
      </c>
      <c r="E6" s="25">
        <f>'SUMMARY OF RATES'!C5</f>
        <v>7.5</v>
      </c>
      <c r="G6" s="29" t="s">
        <v>21</v>
      </c>
      <c r="H6" s="25">
        <f>'SUMMARY OF RATES'!D4</f>
        <v>7.6</v>
      </c>
      <c r="J6" s="29" t="s">
        <v>17</v>
      </c>
      <c r="K6" s="25">
        <f>'SUMMARY OF RATES'!E5</f>
        <v>8.5</v>
      </c>
      <c r="M6" s="29" t="s">
        <v>17</v>
      </c>
      <c r="N6" s="25">
        <f>'SUMMARY OF RATES'!F5</f>
        <v>9.25</v>
      </c>
      <c r="P6" s="29" t="s">
        <v>17</v>
      </c>
      <c r="Q6" s="25">
        <f>'SUMMARY OF RATES'!G5</f>
        <v>9.5</v>
      </c>
    </row>
    <row r="7" spans="1:17" ht="24.75" customHeight="1" thickBot="1">
      <c r="A7" s="29" t="s">
        <v>17</v>
      </c>
      <c r="B7" s="24">
        <f>'SUMMARY OF RATES'!B5</f>
        <v>7.35</v>
      </c>
      <c r="D7" s="29" t="s">
        <v>45</v>
      </c>
      <c r="E7" s="25">
        <f>'SUMMARY OF RATES'!C7</f>
        <v>7.4</v>
      </c>
      <c r="G7" s="29" t="s">
        <v>45</v>
      </c>
      <c r="H7" s="25">
        <f>'SUMMARY OF RATES'!D7</f>
        <v>7.55</v>
      </c>
      <c r="J7" s="29" t="s">
        <v>18</v>
      </c>
      <c r="K7" s="25">
        <f>'SUMMARY OF RATES'!E8</f>
        <v>7.85</v>
      </c>
      <c r="M7" s="29" t="s">
        <v>21</v>
      </c>
      <c r="N7" s="25">
        <f>'SUMMARY OF RATES'!F4</f>
        <v>8.25</v>
      </c>
      <c r="P7" s="29" t="s">
        <v>21</v>
      </c>
      <c r="Q7" s="25">
        <f>'SUMMARY OF RATES'!G4</f>
        <v>8.25</v>
      </c>
    </row>
    <row r="8" spans="1:17" ht="24.75" customHeight="1" thickBot="1">
      <c r="A8" s="29" t="s">
        <v>19</v>
      </c>
      <c r="B8" s="24">
        <f>'SUMMARY OF RATES'!B10</f>
        <v>7.35</v>
      </c>
      <c r="D8" s="29" t="s">
        <v>16</v>
      </c>
      <c r="E8" s="25">
        <f>'SUMMARY OF RATES'!C3</f>
        <v>7.4</v>
      </c>
      <c r="G8" s="29" t="s">
        <v>20</v>
      </c>
      <c r="H8" s="25">
        <f>'SUMMARY OF RATES'!D11</f>
        <v>7.5</v>
      </c>
      <c r="J8" s="29" t="s">
        <v>21</v>
      </c>
      <c r="K8" s="25">
        <f>'SUMMARY OF RATES'!E4</f>
        <v>7.75</v>
      </c>
      <c r="M8" s="29" t="s">
        <v>18</v>
      </c>
      <c r="N8" s="25">
        <f>'SUMMARY OF RATES'!F8</f>
        <v>7.95</v>
      </c>
      <c r="P8" s="29" t="s">
        <v>45</v>
      </c>
      <c r="Q8" s="25">
        <f>'SUMMARY OF RATES'!G7</f>
        <v>8.1</v>
      </c>
    </row>
    <row r="9" spans="1:17" ht="24.75" customHeight="1" thickBot="1">
      <c r="A9" s="29" t="s">
        <v>20</v>
      </c>
      <c r="B9" s="24">
        <f>'SUMMARY OF RATES'!B11</f>
        <v>7.35</v>
      </c>
      <c r="D9" s="29" t="s">
        <v>20</v>
      </c>
      <c r="E9" s="25">
        <f>'SUMMARY OF RATES'!C11</f>
        <v>7.4</v>
      </c>
      <c r="G9" s="29" t="s">
        <v>16</v>
      </c>
      <c r="H9" s="25">
        <f>'SUMMARY OF RATES'!D3</f>
        <v>7.5</v>
      </c>
      <c r="J9" s="29" t="s">
        <v>45</v>
      </c>
      <c r="K9" s="25">
        <f>'SUMMARY OF RATES'!E7</f>
        <v>7.75</v>
      </c>
      <c r="M9" s="29" t="s">
        <v>45</v>
      </c>
      <c r="N9" s="25">
        <f>'SUMMARY OF RATES'!F7</f>
        <v>7.9</v>
      </c>
      <c r="P9" s="29" t="s">
        <v>18</v>
      </c>
      <c r="Q9" s="25">
        <f>'SUMMARY OF RATES'!G8</f>
        <v>8.05</v>
      </c>
    </row>
    <row r="10" spans="1:17" ht="24.75" customHeight="1" thickBot="1">
      <c r="A10" s="29" t="s">
        <v>55</v>
      </c>
      <c r="B10" s="24">
        <f>'SUMMARY OF RATES'!B6</f>
        <v>7.35</v>
      </c>
      <c r="D10" s="30" t="s">
        <v>55</v>
      </c>
      <c r="E10" s="25">
        <f>'SUMMARY OF RATES'!C6</f>
        <v>6.5</v>
      </c>
      <c r="G10" s="30" t="s">
        <v>55</v>
      </c>
      <c r="H10" s="25">
        <f>'SUMMARY OF RATES'!D6</f>
        <v>7.496</v>
      </c>
      <c r="J10" s="30" t="s">
        <v>16</v>
      </c>
      <c r="K10" s="25">
        <f>'SUMMARY OF RATES'!E3</f>
        <v>7.6</v>
      </c>
      <c r="M10" s="30" t="s">
        <v>16</v>
      </c>
      <c r="N10" s="25">
        <f>'SUMMARY OF RATES'!F3</f>
        <v>7.6</v>
      </c>
      <c r="P10" s="30" t="s">
        <v>16</v>
      </c>
      <c r="Q10" s="25">
        <f>'SUMMARY OF RATES'!G3</f>
        <v>7.5</v>
      </c>
    </row>
    <row r="11" spans="1:17" ht="24.75" customHeight="1">
      <c r="A11" s="11"/>
      <c r="B11" s="12"/>
      <c r="D11" s="13"/>
      <c r="E11" s="14"/>
      <c r="G11" s="13"/>
      <c r="H11" s="14"/>
      <c r="J11" s="13"/>
      <c r="K11" s="14"/>
      <c r="M11" s="13"/>
      <c r="N11" s="14"/>
      <c r="P11" s="13"/>
      <c r="Q11" s="14"/>
    </row>
    <row r="12" spans="1:17" ht="24.75" customHeight="1" thickBot="1">
      <c r="A12" s="11"/>
      <c r="B12" s="12"/>
      <c r="D12" s="13"/>
      <c r="E12" s="14"/>
      <c r="G12" s="13"/>
      <c r="H12" s="14"/>
      <c r="J12" s="13"/>
      <c r="K12" s="14"/>
      <c r="M12" s="13"/>
      <c r="N12" s="14"/>
      <c r="P12" s="13"/>
      <c r="Q12" s="14"/>
    </row>
    <row r="13" spans="1:17" ht="24.75" customHeight="1" thickBot="1">
      <c r="A13" s="15" t="s">
        <v>65</v>
      </c>
      <c r="B13" s="16">
        <f>AVERAGE(B3:B9)</f>
        <v>7.3500000000000005</v>
      </c>
      <c r="D13" s="17" t="s">
        <v>67</v>
      </c>
      <c r="E13" s="16">
        <f>AVERAGE(E3:E9)</f>
        <v>7.457142857142856</v>
      </c>
      <c r="G13" s="17" t="s">
        <v>69</v>
      </c>
      <c r="H13" s="16">
        <f>AVERAGE(H3:H9)</f>
        <v>7.635714285714285</v>
      </c>
      <c r="J13" s="17" t="s">
        <v>71</v>
      </c>
      <c r="K13" s="18">
        <f>AVERAGE(K3:K9)</f>
        <v>8.335714285714285</v>
      </c>
      <c r="M13" s="17" t="s">
        <v>73</v>
      </c>
      <c r="N13" s="16">
        <f>AVERAGE(N3:N9)</f>
        <v>8.914</v>
      </c>
      <c r="P13" s="17" t="s">
        <v>75</v>
      </c>
      <c r="Q13" s="16">
        <f>AVERAGE(Q3:Q9)</f>
        <v>9.128285714285713</v>
      </c>
    </row>
    <row r="14" spans="2:17" ht="59.25" customHeight="1">
      <c r="B14" s="19"/>
      <c r="E14" s="19"/>
      <c r="H14" s="19"/>
      <c r="N14" s="19"/>
      <c r="Q14" s="19"/>
    </row>
    <row r="15" spans="1:17" ht="0.75" customHeight="1" hidden="1">
      <c r="A15" s="20" t="s">
        <v>12</v>
      </c>
      <c r="B15" s="20">
        <f>(B4*B5*B6*B7*B8*B9)^(1/6)</f>
        <v>7.349999999999999</v>
      </c>
      <c r="D15" s="20"/>
      <c r="E15" s="20">
        <f>(E4*E5*E6*E7*E8*E9)^(1/6)</f>
        <v>7.449832212875669</v>
      </c>
      <c r="G15" s="20"/>
      <c r="H15" s="20">
        <f>(H4*H5*H6*H7*H8*H9)^(1/6)</f>
        <v>7.599399041232527</v>
      </c>
      <c r="J15" s="20"/>
      <c r="K15" s="20" t="e">
        <f>(K4*#REF!*K5*K6*K7*K8)^(1/6)</f>
        <v>#REF!</v>
      </c>
      <c r="M15" s="20"/>
      <c r="N15" s="20">
        <f>(N4*N5*N6*N7*N8*N9)^(1/6)</f>
        <v>8.71812633000956</v>
      </c>
      <c r="P15" s="20"/>
      <c r="Q15" s="20">
        <f>(Q4*Q5*Q6*Q7*Q8*Q9)^(1/6)</f>
        <v>8.903539714013343</v>
      </c>
    </row>
    <row r="16" spans="1:17" s="21" customFormat="1" ht="24.75" customHeight="1" hidden="1">
      <c r="A16" s="20" t="s">
        <v>13</v>
      </c>
      <c r="B16" s="20">
        <f>STDEV(B2:B10)</f>
        <v>9.42055475210265E-16</v>
      </c>
      <c r="C16" s="20"/>
      <c r="D16" s="20"/>
      <c r="E16" s="20">
        <f>STDEV(E2:E10)</f>
        <v>0.348209706929603</v>
      </c>
      <c r="F16" s="20"/>
      <c r="G16" s="20"/>
      <c r="H16" s="20">
        <f>STDEV(H2:H10)</f>
        <v>0.2450546424326169</v>
      </c>
      <c r="I16" s="20"/>
      <c r="J16" s="20"/>
      <c r="K16" s="20">
        <f>STDEV(K2:K10)</f>
        <v>0.9020809276334361</v>
      </c>
      <c r="L16" s="20"/>
      <c r="M16" s="20"/>
      <c r="N16" s="20">
        <f>STDEV(N2:N10)</f>
        <v>1.0747118218387604</v>
      </c>
      <c r="O16" s="20"/>
      <c r="P16" s="20"/>
      <c r="Q16" s="20">
        <f>STDEV(Q2:Q10)</f>
        <v>1.1582046211462287</v>
      </c>
    </row>
    <row r="17" spans="1:17" s="22" customFormat="1" ht="18" hidden="1">
      <c r="A17" s="23" t="s">
        <v>1</v>
      </c>
      <c r="B17" s="20">
        <f>AVERAGE(B2:B10)</f>
        <v>7.3500000000000005</v>
      </c>
      <c r="C17" s="20"/>
      <c r="D17" s="20"/>
      <c r="E17" s="20">
        <f>AVERAGE(E2:E10)</f>
        <v>7.383333333333332</v>
      </c>
      <c r="F17" s="20"/>
      <c r="G17" s="20"/>
      <c r="H17" s="20">
        <f>AVERAGE(H2:H10)</f>
        <v>7.688444444444444</v>
      </c>
      <c r="I17" s="20"/>
      <c r="J17" s="20"/>
      <c r="K17" s="20">
        <f>AVERAGE(K2:K10)</f>
        <v>8.483333333333333</v>
      </c>
      <c r="L17" s="20"/>
      <c r="M17" s="20"/>
      <c r="N17" s="20">
        <f>AVERAGE(N2:N10)</f>
        <v>8.963000000000001</v>
      </c>
      <c r="O17" s="20"/>
      <c r="P17" s="20"/>
      <c r="Q17" s="20">
        <f>AVERAGE(Q2:Q10)</f>
        <v>9.124777777777776</v>
      </c>
    </row>
    <row r="18" spans="1:17" s="22" customFormat="1" ht="18" hidden="1">
      <c r="A18" s="20" t="s">
        <v>11</v>
      </c>
      <c r="B18" s="20">
        <f>B16/B17*100</f>
        <v>1.2817081295377754E-14</v>
      </c>
      <c r="C18" s="20"/>
      <c r="D18" s="20"/>
      <c r="E18" s="20">
        <f>E16/E17*100</f>
        <v>4.716158558865955</v>
      </c>
      <c r="F18" s="20"/>
      <c r="G18" s="20"/>
      <c r="H18" s="20">
        <f>H16/H17*100</f>
        <v>3.1873110900825945</v>
      </c>
      <c r="I18" s="20"/>
      <c r="J18" s="20"/>
      <c r="K18" s="20">
        <f>K16/K17*100</f>
        <v>10.633566926916732</v>
      </c>
      <c r="L18" s="20"/>
      <c r="M18" s="20"/>
      <c r="N18" s="20">
        <f>N16/N17*100</f>
        <v>11.99053689432958</v>
      </c>
      <c r="O18" s="20"/>
      <c r="P18" s="20"/>
      <c r="Q18" s="20">
        <f>Q16/Q17*100</f>
        <v>12.692962495666329</v>
      </c>
    </row>
    <row r="19" spans="1:17" s="22" customFormat="1" ht="18.75" thickBo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22" customFormat="1" ht="36.75" thickBot="1">
      <c r="A20" s="15" t="s">
        <v>66</v>
      </c>
      <c r="B20" s="16">
        <f>AVERAGE(B4:B8)</f>
        <v>7.35</v>
      </c>
      <c r="C20" s="20"/>
      <c r="D20" s="17" t="s">
        <v>68</v>
      </c>
      <c r="E20" s="16">
        <f>AVERAGE(E4:E8)</f>
        <v>7.459999999999999</v>
      </c>
      <c r="F20" s="20"/>
      <c r="G20" s="17" t="s">
        <v>70</v>
      </c>
      <c r="H20" s="16">
        <f>AVERAGE(H4:H8)</f>
        <v>7.619999999999999</v>
      </c>
      <c r="I20" s="20"/>
      <c r="J20" s="17" t="s">
        <v>72</v>
      </c>
      <c r="K20" s="18">
        <f>AVERAGE(K4:K8)</f>
        <v>8.290000000000001</v>
      </c>
      <c r="L20" s="20"/>
      <c r="M20" s="17" t="s">
        <v>74</v>
      </c>
      <c r="N20" s="16">
        <f>AVERAGE(N4:N8)</f>
        <v>8.919599999999999</v>
      </c>
      <c r="O20" s="20"/>
      <c r="P20" s="17" t="s">
        <v>76</v>
      </c>
      <c r="Q20" s="16">
        <f>AVERAGE(Q4:Q8)</f>
        <v>9.1196</v>
      </c>
    </row>
    <row r="21" spans="1:17" ht="60" customHeight="1">
      <c r="A21" s="20"/>
      <c r="B21" s="20"/>
      <c r="D21" s="20"/>
      <c r="E21" s="20"/>
      <c r="G21" s="20"/>
      <c r="H21" s="20"/>
      <c r="J21" s="20"/>
      <c r="K21" s="20"/>
      <c r="M21" s="20"/>
      <c r="N21" s="20"/>
      <c r="P21" s="20"/>
      <c r="Q21" s="20"/>
    </row>
    <row r="22" spans="1:17" s="22" customFormat="1" ht="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22" customFormat="1" ht="18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s="22" customFormat="1" ht="18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s="22" customFormat="1" ht="18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2" customFormat="1" ht="18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s="22" customFormat="1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s="22" customFormat="1" ht="18">
      <c r="A28" s="9"/>
      <c r="B28" s="9"/>
      <c r="C28" s="20"/>
      <c r="D28" s="9"/>
      <c r="E28" s="9"/>
      <c r="F28" s="20"/>
      <c r="G28" s="9"/>
      <c r="H28" s="9"/>
      <c r="I28" s="20"/>
      <c r="J28" s="9"/>
      <c r="K28" s="9"/>
      <c r="L28" s="20"/>
      <c r="M28" s="9"/>
      <c r="N28" s="9"/>
      <c r="O28" s="20"/>
      <c r="P28" s="9"/>
      <c r="Q28" s="9"/>
    </row>
  </sheetData>
  <sheetProtection/>
  <printOptions/>
  <pageMargins left="0.75" right="0.75" top="1" bottom="1" header="0.5" footer="0.5"/>
  <pageSetup fitToWidth="2" fitToHeight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39"/>
  <sheetViews>
    <sheetView rightToLeft="1" zoomScale="65" zoomScaleNormal="65" workbookViewId="0" topLeftCell="A1">
      <selection activeCell="R8" sqref="R8"/>
    </sheetView>
  </sheetViews>
  <sheetFormatPr defaultColWidth="9.140625" defaultRowHeight="12.75"/>
  <cols>
    <col min="1" max="1" width="75.7109375" style="0" bestFit="1" customWidth="1"/>
    <col min="2" max="2" width="19.8515625" style="0" bestFit="1" customWidth="1"/>
    <col min="3" max="3" width="20.7109375" style="0" bestFit="1" customWidth="1"/>
    <col min="4" max="4" width="23.140625" style="0" bestFit="1" customWidth="1"/>
    <col min="5" max="5" width="30.00390625" style="0" bestFit="1" customWidth="1"/>
    <col min="6" max="6" width="23.7109375" style="0" bestFit="1" customWidth="1"/>
    <col min="7" max="7" width="20.140625" style="0" bestFit="1" customWidth="1"/>
    <col min="8" max="8" width="10.7109375" style="0" bestFit="1" customWidth="1"/>
  </cols>
  <sheetData>
    <row r="1" spans="1:7" ht="47.25" customHeight="1" thickBot="1">
      <c r="A1" s="65">
        <f>'SUMMARY OF RATES'!A1:G1</f>
        <v>45420</v>
      </c>
      <c r="B1" s="66"/>
      <c r="C1" s="66"/>
      <c r="D1" s="66"/>
      <c r="E1" s="66"/>
      <c r="F1" s="66"/>
      <c r="G1" s="67"/>
    </row>
    <row r="2" spans="1:7" ht="60" customHeight="1" thickBot="1">
      <c r="A2" s="43" t="s">
        <v>29</v>
      </c>
      <c r="B2" s="44" t="s">
        <v>30</v>
      </c>
      <c r="C2" s="44" t="s">
        <v>31</v>
      </c>
      <c r="D2" s="44" t="s">
        <v>32</v>
      </c>
      <c r="E2" s="44" t="s">
        <v>33</v>
      </c>
      <c r="F2" s="44" t="s">
        <v>34</v>
      </c>
      <c r="G2" s="45" t="s">
        <v>35</v>
      </c>
    </row>
    <row r="3" spans="1:7" ht="27" thickBot="1">
      <c r="A3" s="58" t="s">
        <v>36</v>
      </c>
      <c r="B3" s="42">
        <f>'SUMMARY OF RATES'!B3</f>
        <v>7.35</v>
      </c>
      <c r="C3" s="42">
        <f>'SUMMARY OF RATES'!C3</f>
        <v>7.4</v>
      </c>
      <c r="D3" s="42">
        <f>'SUMMARY OF RATES'!D3</f>
        <v>7.5</v>
      </c>
      <c r="E3" s="42">
        <f>'SUMMARY OF RATES'!E3</f>
        <v>7.6</v>
      </c>
      <c r="F3" s="42">
        <f>'SUMMARY OF RATES'!F3</f>
        <v>7.6</v>
      </c>
      <c r="G3" s="42">
        <f>'SUMMARY OF RATES'!G3</f>
        <v>7.5</v>
      </c>
    </row>
    <row r="4" spans="1:8" ht="27" thickBot="1">
      <c r="A4" s="46" t="s">
        <v>37</v>
      </c>
      <c r="B4" s="42">
        <f>'SUMMARY OF RATES'!B4</f>
        <v>7.35</v>
      </c>
      <c r="C4" s="42">
        <f>'SUMMARY OF RATES'!C4</f>
        <v>7.5</v>
      </c>
      <c r="D4" s="42">
        <f>'SUMMARY OF RATES'!D4</f>
        <v>7.6</v>
      </c>
      <c r="E4" s="42">
        <f>'SUMMARY OF RATES'!E4</f>
        <v>7.75</v>
      </c>
      <c r="F4" s="42">
        <f>'SUMMARY OF RATES'!F4</f>
        <v>8.25</v>
      </c>
      <c r="G4" s="42">
        <f>'SUMMARY OF RATES'!G4</f>
        <v>8.25</v>
      </c>
      <c r="H4" s="38"/>
    </row>
    <row r="5" spans="1:7" ht="27" thickBot="1">
      <c r="A5" s="46" t="s">
        <v>38</v>
      </c>
      <c r="B5" s="42">
        <f>'SUMMARY OF RATES'!B5</f>
        <v>7.35</v>
      </c>
      <c r="C5" s="42">
        <f>'SUMMARY OF RATES'!C5</f>
        <v>7.5</v>
      </c>
      <c r="D5" s="42">
        <f>'SUMMARY OF RATES'!D5</f>
        <v>7.75</v>
      </c>
      <c r="E5" s="42">
        <f>'SUMMARY OF RATES'!E5</f>
        <v>8.5</v>
      </c>
      <c r="F5" s="42">
        <f>'SUMMARY OF RATES'!F5</f>
        <v>9.25</v>
      </c>
      <c r="G5" s="42">
        <f>'SUMMARY OF RATES'!G5</f>
        <v>9.5</v>
      </c>
    </row>
    <row r="6" spans="1:7" ht="27" thickBot="1">
      <c r="A6" s="46" t="s">
        <v>39</v>
      </c>
      <c r="B6" s="42">
        <f>'SUMMARY OF RATES'!B6</f>
        <v>7.35</v>
      </c>
      <c r="C6" s="42">
        <f>'SUMMARY OF RATES'!C6</f>
        <v>6.5</v>
      </c>
      <c r="D6" s="42">
        <f>'SUMMARY OF RATES'!D6</f>
        <v>7.496</v>
      </c>
      <c r="E6" s="42">
        <f>'SUMMARY OF RATES'!E6</f>
        <v>10.4</v>
      </c>
      <c r="F6" s="42">
        <f>'SUMMARY OF RATES'!F6</f>
        <v>9.798</v>
      </c>
      <c r="G6" s="42">
        <f>'SUMMARY OF RATES'!G6</f>
        <v>9.998</v>
      </c>
    </row>
    <row r="7" spans="1:7" ht="27" thickBot="1">
      <c r="A7" s="46" t="s">
        <v>46</v>
      </c>
      <c r="B7" s="42">
        <f>'SUMMARY OF RATES'!B7</f>
        <v>7.35</v>
      </c>
      <c r="C7" s="42">
        <f>'SUMMARY OF RATES'!C7</f>
        <v>7.4</v>
      </c>
      <c r="D7" s="42">
        <f>'SUMMARY OF RATES'!D7</f>
        <v>7.55</v>
      </c>
      <c r="E7" s="42">
        <f>'SUMMARY OF RATES'!E7</f>
        <v>7.75</v>
      </c>
      <c r="F7" s="42">
        <f>'SUMMARY OF RATES'!F7</f>
        <v>7.9</v>
      </c>
      <c r="G7" s="42">
        <f>'SUMMARY OF RATES'!G7</f>
        <v>8.1</v>
      </c>
    </row>
    <row r="8" spans="1:7" ht="27" thickBot="1">
      <c r="A8" s="46" t="s">
        <v>40</v>
      </c>
      <c r="B8" s="42">
        <f>'SUMMARY OF RATES'!B8</f>
        <v>7.35</v>
      </c>
      <c r="C8" s="42">
        <f>'SUMMARY OF RATES'!C8</f>
        <v>7.5</v>
      </c>
      <c r="D8" s="42">
        <f>'SUMMARY OF RATES'!D8</f>
        <v>7.7</v>
      </c>
      <c r="E8" s="42">
        <f>'SUMMARY OF RATES'!E8</f>
        <v>7.85</v>
      </c>
      <c r="F8" s="42">
        <f>'SUMMARY OF RATES'!F8</f>
        <v>7.95</v>
      </c>
      <c r="G8" s="42">
        <f>'SUMMARY OF RATES'!G8</f>
        <v>8.05</v>
      </c>
    </row>
    <row r="9" spans="1:7" ht="27" thickBot="1">
      <c r="A9" s="46" t="s">
        <v>61</v>
      </c>
      <c r="B9" s="42">
        <f>'SUMMARY OF RATES'!B9</f>
        <v>7.35</v>
      </c>
      <c r="C9" s="42">
        <f>'SUMMARY OF RATES'!C9</f>
        <v>7.75</v>
      </c>
      <c r="D9" s="42">
        <f>'SUMMARY OF RATES'!D9</f>
        <v>8.25</v>
      </c>
      <c r="E9" s="42">
        <f>'SUMMARY OF RATES'!E9</f>
        <v>9.15</v>
      </c>
      <c r="F9" s="42">
        <f>'SUMMARY OF RATES'!F9</f>
        <v>9.9</v>
      </c>
      <c r="G9" s="42">
        <f>'SUMMARY OF RATES'!G9</f>
        <v>10.25</v>
      </c>
    </row>
    <row r="10" spans="1:7" ht="27" thickBot="1">
      <c r="A10" s="46" t="s">
        <v>41</v>
      </c>
      <c r="B10" s="42">
        <f>'SUMMARY OF RATES'!B10</f>
        <v>7.35</v>
      </c>
      <c r="C10" s="42">
        <f>'SUMMARY OF RATES'!C10</f>
        <v>7.5</v>
      </c>
      <c r="D10" s="42">
        <f>'SUMMARY OF RATES'!D10</f>
        <v>7.85</v>
      </c>
      <c r="E10" s="42">
        <f>'SUMMARY OF RATES'!E10</f>
        <v>8.85</v>
      </c>
      <c r="F10" s="42">
        <f>'SUMMARY OF RATES'!F10</f>
        <v>9.35</v>
      </c>
      <c r="G10" s="42">
        <f>'SUMMARY OF RATES'!G10</f>
        <v>9.75</v>
      </c>
    </row>
    <row r="11" spans="1:7" ht="27" thickBot="1">
      <c r="A11" s="59" t="s">
        <v>42</v>
      </c>
      <c r="B11" s="42">
        <f>'SUMMARY OF RATES'!B11</f>
        <v>7.35</v>
      </c>
      <c r="C11" s="42">
        <f>'SUMMARY OF RATES'!C11</f>
        <v>7.4</v>
      </c>
      <c r="D11" s="42">
        <f>'SUMMARY OF RATES'!D11</f>
        <v>7.5</v>
      </c>
      <c r="E11" s="42">
        <f>'SUMMARY OF RATES'!E11</f>
        <v>8.5</v>
      </c>
      <c r="F11" s="42">
        <f>'SUMMARY OF RATES'!F11</f>
        <v>10.669</v>
      </c>
      <c r="G11" s="42">
        <f>'SUMMARY OF RATES'!G11</f>
        <v>10.725</v>
      </c>
    </row>
    <row r="12" ht="13.5" thickBot="1">
      <c r="D12" s="1"/>
    </row>
    <row r="13" spans="1:7" s="2" customFormat="1" ht="34.5" thickBot="1">
      <c r="A13" s="47" t="s">
        <v>60</v>
      </c>
      <c r="B13" s="32">
        <f>CALCULATIONS!B13</f>
        <v>7.3500000000000005</v>
      </c>
      <c r="C13" s="32">
        <f>CALCULATIONS!E13</f>
        <v>7.457142857142856</v>
      </c>
      <c r="D13" s="32">
        <f>CALCULATIONS!H13</f>
        <v>7.635714285714285</v>
      </c>
      <c r="E13" s="32">
        <f>CALCULATIONS!K13</f>
        <v>8.335714285714285</v>
      </c>
      <c r="F13" s="32">
        <f>CALCULATIONS!N13</f>
        <v>8.914</v>
      </c>
      <c r="G13" s="32">
        <f>CALCULATIONS!Q13</f>
        <v>9.128285714285713</v>
      </c>
    </row>
    <row r="14" spans="1:7" s="5" customFormat="1" ht="27" thickBot="1">
      <c r="A14" s="48" t="s">
        <v>43</v>
      </c>
      <c r="B14" s="33">
        <f>CALCULATIONS!B18</f>
        <v>1.2817081295377754E-14</v>
      </c>
      <c r="C14" s="33">
        <f>CALCULATIONS!E18</f>
        <v>4.716158558865955</v>
      </c>
      <c r="D14" s="33">
        <f>CALCULATIONS!H18</f>
        <v>3.1873110900825945</v>
      </c>
      <c r="E14" s="33">
        <f>CALCULATIONS!K18</f>
        <v>10.633566926916732</v>
      </c>
      <c r="F14" s="33">
        <f>CALCULATIONS!N18</f>
        <v>11.99053689432958</v>
      </c>
      <c r="G14" s="33">
        <f>CALCULATIONS!Q18</f>
        <v>12.692962495666329</v>
      </c>
    </row>
    <row r="16" spans="2:6" ht="20.25">
      <c r="B16" s="41" t="s">
        <v>24</v>
      </c>
      <c r="D16" s="40" t="s">
        <v>23</v>
      </c>
      <c r="F16" s="39"/>
    </row>
    <row r="18" spans="1:7" ht="26.25">
      <c r="A18" s="49" t="s">
        <v>44</v>
      </c>
      <c r="B18" s="68" t="s">
        <v>58</v>
      </c>
      <c r="C18" s="68"/>
      <c r="D18" s="68"/>
      <c r="E18" s="68"/>
      <c r="F18" s="68"/>
      <c r="G18" s="68"/>
    </row>
    <row r="20" spans="1:7" ht="20.25">
      <c r="A20" s="69" t="s">
        <v>59</v>
      </c>
      <c r="B20" s="69"/>
      <c r="C20" s="69"/>
      <c r="D20" s="69"/>
      <c r="E20" s="69"/>
      <c r="F20" s="69"/>
      <c r="G20" s="69"/>
    </row>
    <row r="21" spans="1:7" ht="12.75">
      <c r="A21" s="70"/>
      <c r="B21" s="70"/>
      <c r="C21" s="70"/>
      <c r="D21" s="70"/>
      <c r="E21" s="70"/>
      <c r="F21" s="70"/>
      <c r="G21" s="70"/>
    </row>
    <row r="22" ht="12.75" hidden="1"/>
    <row r="33" ht="13.5" thickBot="1"/>
    <row r="34" spans="1:7" ht="24" thickBot="1">
      <c r="A34" s="55" t="s">
        <v>51</v>
      </c>
      <c r="B34" s="52">
        <f ca="1">CELL("contents",CALCULATIONS!$B$2)</f>
        <v>7.35</v>
      </c>
      <c r="C34" s="52">
        <f ca="1">CELL("contents",CALCULATIONS!$E$2)</f>
        <v>7.75</v>
      </c>
      <c r="D34" s="52">
        <f ca="1">CELL("contents",CALCULATIONS!$H$2)</f>
        <v>8.25</v>
      </c>
      <c r="E34" s="52">
        <f ca="1">CELL("contents",CALCULATIONS!$K$2)</f>
        <v>10.4</v>
      </c>
      <c r="F34" s="52">
        <f ca="1">CELL("contents",CALCULATIONS!$N$2)</f>
        <v>10.669</v>
      </c>
      <c r="G34" s="52">
        <f ca="1">CELL("contents",CALCULATIONS!$Q$2)</f>
        <v>10.725</v>
      </c>
    </row>
    <row r="35" spans="1:7" ht="24" thickBot="1">
      <c r="A35" s="55" t="s">
        <v>52</v>
      </c>
      <c r="B35" s="52">
        <f ca="1">CELL("contents",CALCULATIONS!$B$3)</f>
        <v>7.35</v>
      </c>
      <c r="C35" s="52">
        <f ca="1">CELL("contents",CALCULATIONS!$E$3)</f>
        <v>7.5</v>
      </c>
      <c r="D35" s="52">
        <f ca="1">CELL("contents",CALCULATIONS!$H$3)</f>
        <v>7.85</v>
      </c>
      <c r="E35" s="52">
        <f ca="1">CELL("contents",CALCULATIONS!$K$3)</f>
        <v>9.15</v>
      </c>
      <c r="F35" s="52">
        <f ca="1">CELL("contents",CALCULATIONS!$N$3)</f>
        <v>9.9</v>
      </c>
      <c r="G35" s="52">
        <f ca="1">CELL("contents",CALCULATIONS!$Q$3)</f>
        <v>10.25</v>
      </c>
    </row>
    <row r="37" ht="13.5" thickBot="1"/>
    <row r="38" spans="1:7" ht="24" thickBot="1">
      <c r="A38" s="56" t="s">
        <v>54</v>
      </c>
      <c r="B38" s="54">
        <f ca="1">CELL("contents",CALCULATIONS!$B$9)</f>
        <v>7.35</v>
      </c>
      <c r="C38" s="54">
        <f ca="1">CELL("contents",CALCULATIONS!$E$9)</f>
        <v>7.4</v>
      </c>
      <c r="D38" s="54">
        <f ca="1">CELL("contents",CALCULATIONS!$H$9)</f>
        <v>7.5</v>
      </c>
      <c r="E38" s="54">
        <f ca="1">CELL("contents",CALCULATIONS!$K$9)</f>
        <v>7.75</v>
      </c>
      <c r="F38" s="54">
        <f ca="1">CELL("contents",CALCULATIONS!$N$9)</f>
        <v>7.9</v>
      </c>
      <c r="G38" s="54">
        <f ca="1">CELL("contents",CALCULATIONS!$Q$9)</f>
        <v>8.05</v>
      </c>
    </row>
    <row r="39" spans="1:7" ht="24" thickBot="1">
      <c r="A39" s="56" t="s">
        <v>53</v>
      </c>
      <c r="B39" s="54">
        <f ca="1">CELL("contents",CALCULATIONS!$B$10)</f>
        <v>7.35</v>
      </c>
      <c r="C39" s="54">
        <f ca="1">CELL("contents",CALCULATIONS!$E$10)</f>
        <v>6.5</v>
      </c>
      <c r="D39" s="54">
        <f ca="1">CELL("contents",CALCULATIONS!$H$10)</f>
        <v>7.496</v>
      </c>
      <c r="E39" s="54">
        <f ca="1">CELL("contents",CALCULATIONS!$K$10)</f>
        <v>7.6</v>
      </c>
      <c r="F39" s="54">
        <f ca="1">CELL("contents",CALCULATIONS!$N$10)</f>
        <v>7.6</v>
      </c>
      <c r="G39" s="54">
        <f ca="1">CELL("contents",CALCULATIONS!$Q$10)</f>
        <v>7.5</v>
      </c>
    </row>
  </sheetData>
  <sheetProtection/>
  <mergeCells count="4">
    <mergeCell ref="A1:G1"/>
    <mergeCell ref="B18:G18"/>
    <mergeCell ref="A20:G20"/>
    <mergeCell ref="A21:G21"/>
  </mergeCells>
  <conditionalFormatting sqref="B3:B11">
    <cfRule type="cellIs" priority="35" dxfId="1" operator="between" stopIfTrue="1">
      <formula>$B$34</formula>
      <formula>$B$34</formula>
    </cfRule>
    <cfRule type="cellIs" priority="36" dxfId="0" operator="between" stopIfTrue="1">
      <formula>$B$39</formula>
      <formula>$B$39</formula>
    </cfRule>
  </conditionalFormatting>
  <conditionalFormatting sqref="C3:C11">
    <cfRule type="cellIs" priority="39" dxfId="1" operator="between" stopIfTrue="1">
      <formula>$C$34</formula>
      <formula>$C$34</formula>
    </cfRule>
    <cfRule type="cellIs" priority="40" dxfId="0" operator="between" stopIfTrue="1">
      <formula>$C$39</formula>
      <formula>$C$39</formula>
    </cfRule>
  </conditionalFormatting>
  <conditionalFormatting sqref="D3:D11">
    <cfRule type="cellIs" priority="43" dxfId="1" operator="between" stopIfTrue="1">
      <formula>$D$34</formula>
      <formula>$D$34</formula>
    </cfRule>
    <cfRule type="cellIs" priority="44" dxfId="0" operator="between" stopIfTrue="1">
      <formula>$D$39</formula>
      <formula>$D$39</formula>
    </cfRule>
  </conditionalFormatting>
  <conditionalFormatting sqref="E3:E11">
    <cfRule type="cellIs" priority="47" dxfId="1" operator="between" stopIfTrue="1">
      <formula>$E$34</formula>
      <formula>$E$34</formula>
    </cfRule>
    <cfRule type="cellIs" priority="48" dxfId="0" operator="between" stopIfTrue="1">
      <formula>$E$39</formula>
      <formula>$E$39</formula>
    </cfRule>
  </conditionalFormatting>
  <conditionalFormatting sqref="F3:F11">
    <cfRule type="cellIs" priority="51" dxfId="1" operator="between" stopIfTrue="1">
      <formula>$F$34</formula>
      <formula>$F$34</formula>
    </cfRule>
    <cfRule type="cellIs" priority="52" dxfId="0" operator="between" stopIfTrue="1">
      <formula>$F$39</formula>
      <formula>$F$39</formula>
    </cfRule>
  </conditionalFormatting>
  <conditionalFormatting sqref="G3:G11">
    <cfRule type="cellIs" priority="55" dxfId="1" operator="between" stopIfTrue="1">
      <formula>$G$34</formula>
      <formula>$G$34</formula>
    </cfRule>
    <cfRule type="cellIs" priority="56" dxfId="0" operator="between" stopIfTrue="1">
      <formula>$G$39</formula>
      <formula>$G$39</formula>
    </cfRule>
  </conditionalFormatting>
  <printOptions horizontalCentered="1" verticalCentered="1"/>
  <pageMargins left="0.75" right="0.75" top="1" bottom="0" header="0.55" footer="0"/>
  <pageSetup fitToHeight="1" fitToWidth="1" horizontalDpi="600" verticalDpi="600" orientation="landscape" paperSize="9" scale="62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40"/>
  <sheetViews>
    <sheetView tabSelected="1" zoomScale="70" zoomScaleNormal="70" workbookViewId="0" topLeftCell="A1">
      <selection activeCell="N11" sqref="N11"/>
    </sheetView>
  </sheetViews>
  <sheetFormatPr defaultColWidth="9.140625" defaultRowHeight="12.75"/>
  <cols>
    <col min="1" max="1" width="72.421875" style="0" bestFit="1" customWidth="1"/>
    <col min="2" max="2" width="21.421875" style="0" bestFit="1" customWidth="1"/>
    <col min="3" max="3" width="21.00390625" style="0" bestFit="1" customWidth="1"/>
    <col min="4" max="4" width="23.00390625" style="0" bestFit="1" customWidth="1"/>
    <col min="5" max="5" width="29.57421875" style="0" bestFit="1" customWidth="1"/>
    <col min="6" max="6" width="23.421875" style="0" bestFit="1" customWidth="1"/>
    <col min="7" max="7" width="20.140625" style="0" bestFit="1" customWidth="1"/>
    <col min="8" max="8" width="10.7109375" style="0" bestFit="1" customWidth="1"/>
  </cols>
  <sheetData>
    <row r="1" spans="1:7" ht="47.25" customHeight="1" thickBot="1">
      <c r="A1" s="71">
        <v>45420</v>
      </c>
      <c r="B1" s="72"/>
      <c r="C1" s="72"/>
      <c r="D1" s="72"/>
      <c r="E1" s="72"/>
      <c r="F1" s="72"/>
      <c r="G1" s="73"/>
    </row>
    <row r="2" spans="1:9" ht="58.5" customHeight="1" thickBot="1">
      <c r="A2" s="27" t="s">
        <v>15</v>
      </c>
      <c r="B2" s="3" t="s">
        <v>5</v>
      </c>
      <c r="C2" s="3" t="s">
        <v>9</v>
      </c>
      <c r="D2" s="3" t="s">
        <v>6</v>
      </c>
      <c r="E2" s="3" t="s">
        <v>7</v>
      </c>
      <c r="F2" s="3" t="s">
        <v>8</v>
      </c>
      <c r="G2" s="4" t="s">
        <v>22</v>
      </c>
      <c r="I2" s="6"/>
    </row>
    <row r="3" spans="1:9" ht="23.25" customHeight="1" thickBot="1">
      <c r="A3" s="28" t="s">
        <v>63</v>
      </c>
      <c r="B3" s="42">
        <v>7.35</v>
      </c>
      <c r="C3" s="42">
        <v>7.4</v>
      </c>
      <c r="D3" s="42">
        <v>7.5</v>
      </c>
      <c r="E3" s="42">
        <v>7.6</v>
      </c>
      <c r="F3" s="42">
        <v>7.6</v>
      </c>
      <c r="G3" s="42">
        <v>7.5</v>
      </c>
      <c r="H3" s="6"/>
      <c r="I3" s="6"/>
    </row>
    <row r="4" spans="1:9" ht="24" thickBot="1">
      <c r="A4" s="29" t="s">
        <v>64</v>
      </c>
      <c r="B4" s="42">
        <v>7.35</v>
      </c>
      <c r="C4" s="42">
        <v>7.5</v>
      </c>
      <c r="D4" s="42">
        <v>7.6</v>
      </c>
      <c r="E4" s="42">
        <v>7.75</v>
      </c>
      <c r="F4" s="42">
        <v>8.25</v>
      </c>
      <c r="G4" s="42">
        <v>8.25</v>
      </c>
      <c r="H4" s="38"/>
      <c r="I4" s="6"/>
    </row>
    <row r="5" spans="1:9" ht="24" thickBot="1">
      <c r="A5" s="29" t="s">
        <v>17</v>
      </c>
      <c r="B5" s="42">
        <v>7.35</v>
      </c>
      <c r="C5" s="42">
        <v>7.5</v>
      </c>
      <c r="D5" s="42">
        <v>7.75</v>
      </c>
      <c r="E5" s="42">
        <v>8.5</v>
      </c>
      <c r="F5" s="42">
        <v>9.25</v>
      </c>
      <c r="G5" s="42">
        <v>9.5</v>
      </c>
      <c r="H5" s="6"/>
      <c r="I5" s="6"/>
    </row>
    <row r="6" spans="1:9" ht="23.25" customHeight="1" thickBot="1">
      <c r="A6" s="29" t="s">
        <v>55</v>
      </c>
      <c r="B6" s="42">
        <v>7.35</v>
      </c>
      <c r="C6" s="42">
        <v>6.5</v>
      </c>
      <c r="D6" s="42">
        <v>7.496</v>
      </c>
      <c r="E6" s="42">
        <v>10.4</v>
      </c>
      <c r="F6" s="42">
        <v>9.798</v>
      </c>
      <c r="G6" s="42">
        <v>9.998</v>
      </c>
      <c r="H6" s="6"/>
      <c r="I6" s="6"/>
    </row>
    <row r="7" spans="1:9" ht="24" thickBot="1">
      <c r="A7" s="29" t="s">
        <v>45</v>
      </c>
      <c r="B7" s="42">
        <v>7.35</v>
      </c>
      <c r="C7" s="42">
        <v>7.4</v>
      </c>
      <c r="D7" s="42">
        <v>7.55</v>
      </c>
      <c r="E7" s="42">
        <v>7.75</v>
      </c>
      <c r="F7" s="42">
        <v>7.9</v>
      </c>
      <c r="G7" s="42">
        <v>8.1</v>
      </c>
      <c r="H7" s="6"/>
      <c r="I7" s="6"/>
    </row>
    <row r="8" spans="1:9" ht="24" customHeight="1" thickBot="1">
      <c r="A8" s="29" t="s">
        <v>18</v>
      </c>
      <c r="B8" s="42">
        <v>7.35</v>
      </c>
      <c r="C8" s="42">
        <v>7.5</v>
      </c>
      <c r="D8" s="42">
        <v>7.7</v>
      </c>
      <c r="E8" s="42">
        <v>7.85</v>
      </c>
      <c r="F8" s="42">
        <v>7.95</v>
      </c>
      <c r="G8" s="42">
        <v>8.05</v>
      </c>
      <c r="H8" s="6"/>
      <c r="I8" s="6"/>
    </row>
    <row r="9" spans="1:9" ht="24" thickBot="1">
      <c r="A9" s="29" t="s">
        <v>62</v>
      </c>
      <c r="B9" s="42">
        <v>7.35</v>
      </c>
      <c r="C9" s="42">
        <v>7.75</v>
      </c>
      <c r="D9" s="42">
        <v>8.25</v>
      </c>
      <c r="E9" s="42">
        <v>9.15</v>
      </c>
      <c r="F9" s="42">
        <v>9.9</v>
      </c>
      <c r="G9" s="42">
        <v>10.25</v>
      </c>
      <c r="H9" s="6"/>
      <c r="I9" s="6"/>
    </row>
    <row r="10" spans="1:9" ht="23.25" customHeight="1" thickBot="1">
      <c r="A10" s="29" t="s">
        <v>19</v>
      </c>
      <c r="B10" s="42">
        <v>7.35</v>
      </c>
      <c r="C10" s="42">
        <v>7.5</v>
      </c>
      <c r="D10" s="42">
        <v>7.85</v>
      </c>
      <c r="E10" s="42">
        <v>8.85</v>
      </c>
      <c r="F10" s="42">
        <v>9.35</v>
      </c>
      <c r="G10" s="42">
        <v>9.75</v>
      </c>
      <c r="H10" s="6"/>
      <c r="I10" s="6"/>
    </row>
    <row r="11" spans="1:9" ht="24" thickBot="1">
      <c r="A11" s="30" t="s">
        <v>20</v>
      </c>
      <c r="B11" s="42">
        <v>7.35</v>
      </c>
      <c r="C11" s="42">
        <v>7.4</v>
      </c>
      <c r="D11" s="42">
        <v>7.5</v>
      </c>
      <c r="E11" s="42">
        <v>8.5</v>
      </c>
      <c r="F11" s="42">
        <v>10.669</v>
      </c>
      <c r="G11" s="42">
        <v>10.725</v>
      </c>
      <c r="H11" s="6"/>
      <c r="I11" s="6"/>
    </row>
    <row r="12" spans="1:8" ht="23.25">
      <c r="A12" s="61"/>
      <c r="B12" s="61"/>
      <c r="C12" s="61"/>
      <c r="D12" s="62"/>
      <c r="E12" s="61"/>
      <c r="F12" s="61"/>
      <c r="G12" s="61"/>
      <c r="H12" s="6"/>
    </row>
    <row r="13" spans="4:5" ht="13.5" thickBot="1">
      <c r="D13" s="1"/>
      <c r="E13" s="50"/>
    </row>
    <row r="14" spans="1:7" s="2" customFormat="1" ht="34.5" thickBot="1">
      <c r="A14" s="31" t="s">
        <v>27</v>
      </c>
      <c r="B14" s="32">
        <f>CALCULATIONS!B13</f>
        <v>7.3500000000000005</v>
      </c>
      <c r="C14" s="32">
        <f>CALCULATIONS!E13</f>
        <v>7.457142857142856</v>
      </c>
      <c r="D14" s="32">
        <f>CALCULATIONS!H13</f>
        <v>7.635714285714285</v>
      </c>
      <c r="E14" s="32">
        <f>CALCULATIONS!K13</f>
        <v>8.335714285714285</v>
      </c>
      <c r="F14" s="32">
        <f>CALCULATIONS!N13</f>
        <v>8.914</v>
      </c>
      <c r="G14" s="32">
        <f>CALCULATIONS!Q13</f>
        <v>9.128285714285713</v>
      </c>
    </row>
    <row r="15" spans="1:15" s="5" customFormat="1" ht="27" thickBot="1">
      <c r="A15" s="33" t="s">
        <v>28</v>
      </c>
      <c r="B15" s="33">
        <f>CALCULATIONS!B18</f>
        <v>1.2817081295377754E-14</v>
      </c>
      <c r="C15" s="33">
        <f>CALCULATIONS!E18</f>
        <v>4.716158558865955</v>
      </c>
      <c r="D15" s="33">
        <f>CALCULATIONS!H18</f>
        <v>3.1873110900825945</v>
      </c>
      <c r="E15" s="33">
        <f>CALCULATIONS!K18</f>
        <v>10.633566926916732</v>
      </c>
      <c r="F15" s="33">
        <f>CALCULATIONS!N18</f>
        <v>11.99053689432958</v>
      </c>
      <c r="G15" s="33">
        <f>CALCULATIONS!Q18</f>
        <v>12.692962495666329</v>
      </c>
      <c r="O15" s="64"/>
    </row>
    <row r="17" spans="2:6" ht="20.25">
      <c r="B17" s="41" t="s">
        <v>25</v>
      </c>
      <c r="D17" s="40" t="s">
        <v>26</v>
      </c>
      <c r="F17" s="39"/>
    </row>
    <row r="19" spans="1:7" ht="20.25">
      <c r="A19" s="69" t="s">
        <v>57</v>
      </c>
      <c r="B19" s="74"/>
      <c r="C19" s="74"/>
      <c r="D19" s="74"/>
      <c r="E19" s="74"/>
      <c r="F19" s="74"/>
      <c r="G19" s="74"/>
    </row>
    <row r="21" spans="1:7" ht="20.25">
      <c r="A21" s="69" t="s">
        <v>59</v>
      </c>
      <c r="B21" s="74"/>
      <c r="C21" s="74"/>
      <c r="D21" s="74"/>
      <c r="E21" s="74"/>
      <c r="F21" s="74"/>
      <c r="G21" s="74"/>
    </row>
    <row r="22" spans="1:7" ht="12.75">
      <c r="A22" s="70"/>
      <c r="B22" s="70"/>
      <c r="C22" s="70"/>
      <c r="D22" s="70"/>
      <c r="E22" s="70"/>
      <c r="F22" s="70"/>
      <c r="G22" s="70"/>
    </row>
    <row r="23" spans="1:7" s="2" customFormat="1" ht="34.5" hidden="1" thickBot="1">
      <c r="A23" s="31" t="s">
        <v>56</v>
      </c>
      <c r="B23" s="32">
        <f aca="true" t="shared" si="0" ref="B23:G23">AVERAGE(B3:B11)</f>
        <v>7.3500000000000005</v>
      </c>
      <c r="C23" s="32">
        <f t="shared" si="0"/>
        <v>7.383333333333334</v>
      </c>
      <c r="D23" s="32">
        <f t="shared" si="0"/>
        <v>7.688444444444444</v>
      </c>
      <c r="E23" s="32">
        <f t="shared" si="0"/>
        <v>8.483333333333333</v>
      </c>
      <c r="F23" s="32">
        <f t="shared" si="0"/>
        <v>8.963000000000001</v>
      </c>
      <c r="G23" s="32">
        <f t="shared" si="0"/>
        <v>9.124777777777776</v>
      </c>
    </row>
    <row r="31" ht="12.75">
      <c r="R31" t="s">
        <v>78</v>
      </c>
    </row>
    <row r="34" ht="13.5" thickBot="1"/>
    <row r="35" spans="1:7" ht="24" thickBot="1">
      <c r="A35" s="51" t="s">
        <v>47</v>
      </c>
      <c r="B35" s="52">
        <f ca="1">CELL("contents",CALCULATIONS!$B$2)</f>
        <v>7.35</v>
      </c>
      <c r="C35" s="52">
        <f ca="1">CELL("contents",CALCULATIONS!$E$2)</f>
        <v>7.75</v>
      </c>
      <c r="D35" s="52">
        <f ca="1">CELL("contents",CALCULATIONS!$H$2)</f>
        <v>8.25</v>
      </c>
      <c r="E35" s="52">
        <f ca="1">CELL("contents",CALCULATIONS!$K$2)</f>
        <v>10.4</v>
      </c>
      <c r="F35" s="52">
        <f ca="1">CELL("contents",CALCULATIONS!$N$2)</f>
        <v>10.669</v>
      </c>
      <c r="G35" s="52">
        <f ca="1">CELL("contents",CALCULATIONS!$Q$2)</f>
        <v>10.725</v>
      </c>
    </row>
    <row r="36" spans="1:7" ht="24" thickBot="1">
      <c r="A36" s="51" t="s">
        <v>48</v>
      </c>
      <c r="B36" s="52">
        <f ca="1">CELL("contents",CALCULATIONS!$B$3)</f>
        <v>7.35</v>
      </c>
      <c r="C36" s="52">
        <f ca="1">CELL("contents",CALCULATIONS!$E$3)</f>
        <v>7.5</v>
      </c>
      <c r="D36" s="52">
        <f ca="1">CELL("contents",CALCULATIONS!$H$3)</f>
        <v>7.85</v>
      </c>
      <c r="E36" s="52">
        <f ca="1">CELL("contents",CALCULATIONS!$K$3)</f>
        <v>9.15</v>
      </c>
      <c r="F36" s="52">
        <f ca="1">CELL("contents",CALCULATIONS!$N$3)</f>
        <v>9.9</v>
      </c>
      <c r="G36" s="52">
        <f ca="1">CELL("contents",CALCULATIONS!$Q$3)</f>
        <v>10.25</v>
      </c>
    </row>
    <row r="38" ht="13.5" thickBot="1"/>
    <row r="39" spans="1:7" ht="24" thickBot="1">
      <c r="A39" s="53" t="s">
        <v>49</v>
      </c>
      <c r="B39" s="54">
        <f ca="1">CELL("contents",CALCULATIONS!$B$9)</f>
        <v>7.35</v>
      </c>
      <c r="C39" s="54">
        <f ca="1">CELL("contents",CALCULATIONS!$E$9)</f>
        <v>7.4</v>
      </c>
      <c r="D39" s="54">
        <f ca="1">CELL("contents",CALCULATIONS!$H$9)</f>
        <v>7.5</v>
      </c>
      <c r="E39" s="54">
        <f ca="1">CELL("contents",CALCULATIONS!$K$9)</f>
        <v>7.75</v>
      </c>
      <c r="F39" s="54">
        <f ca="1">CELL("contents",CALCULATIONS!$N$9)</f>
        <v>7.9</v>
      </c>
      <c r="G39" s="54">
        <f ca="1">CELL("contents",CALCULATIONS!$Q$9)</f>
        <v>8.05</v>
      </c>
    </row>
    <row r="40" spans="1:7" ht="24" thickBot="1">
      <c r="A40" s="53" t="s">
        <v>50</v>
      </c>
      <c r="B40" s="54">
        <f ca="1">CELL("contents",CALCULATIONS!$B$10)</f>
        <v>7.35</v>
      </c>
      <c r="C40" s="54">
        <f ca="1">CELL("contents",CALCULATIONS!$E$10)</f>
        <v>6.5</v>
      </c>
      <c r="D40" s="54">
        <f ca="1">CELL("contents",CALCULATIONS!$H$10)</f>
        <v>7.496</v>
      </c>
      <c r="E40" s="54">
        <f ca="1">CELL("contents",CALCULATIONS!$K$10)</f>
        <v>7.6</v>
      </c>
      <c r="F40" s="54">
        <f ca="1">CELL("contents",CALCULATIONS!$N$10)</f>
        <v>7.6</v>
      </c>
      <c r="G40" s="54">
        <f ca="1">CELL("contents",CALCULATIONS!$Q$10)</f>
        <v>7.5</v>
      </c>
    </row>
  </sheetData>
  <sheetProtection/>
  <mergeCells count="4">
    <mergeCell ref="A1:G1"/>
    <mergeCell ref="A19:G19"/>
    <mergeCell ref="A21:G21"/>
    <mergeCell ref="A22:G22"/>
  </mergeCells>
  <conditionalFormatting sqref="B3:B12">
    <cfRule type="cellIs" priority="15" dxfId="1" operator="between" stopIfTrue="1">
      <formula>$B$35</formula>
      <formula>$B$35</formula>
    </cfRule>
    <cfRule type="cellIs" priority="16" dxfId="0" operator="between" stopIfTrue="1">
      <formula>$B$40</formula>
      <formula>$B$40</formula>
    </cfRule>
  </conditionalFormatting>
  <conditionalFormatting sqref="C3:C12">
    <cfRule type="cellIs" priority="19" dxfId="1" operator="between" stopIfTrue="1">
      <formula>$C$35</formula>
      <formula>$C$35</formula>
    </cfRule>
    <cfRule type="cellIs" priority="20" dxfId="0" operator="between" stopIfTrue="1">
      <formula>$C$40</formula>
      <formula>$C$40</formula>
    </cfRule>
  </conditionalFormatting>
  <conditionalFormatting sqref="D3:D12">
    <cfRule type="cellIs" priority="23" dxfId="1" operator="between" stopIfTrue="1">
      <formula>$D$35</formula>
      <formula>$D$35</formula>
    </cfRule>
    <cfRule type="cellIs" priority="24" dxfId="0" operator="between" stopIfTrue="1">
      <formula>$D$40</formula>
      <formula>$D$40</formula>
    </cfRule>
  </conditionalFormatting>
  <conditionalFormatting sqref="E3:E12">
    <cfRule type="cellIs" priority="27" dxfId="1" operator="between" stopIfTrue="1">
      <formula>$E$35</formula>
      <formula>$E$35</formula>
    </cfRule>
    <cfRule type="cellIs" priority="28" dxfId="0" operator="between" stopIfTrue="1">
      <formula>$E$40</formula>
      <formula>$E$40</formula>
    </cfRule>
  </conditionalFormatting>
  <conditionalFormatting sqref="F3:F12">
    <cfRule type="cellIs" priority="31" dxfId="1" operator="between" stopIfTrue="1">
      <formula>$F$35</formula>
      <formula>$F$35</formula>
    </cfRule>
    <cfRule type="cellIs" priority="32" dxfId="0" operator="between" stopIfTrue="1">
      <formula>$F$40</formula>
      <formula>$F$40</formula>
    </cfRule>
  </conditionalFormatting>
  <conditionalFormatting sqref="G3:G12">
    <cfRule type="cellIs" priority="35" dxfId="1" operator="between" stopIfTrue="1">
      <formula>$G$35</formula>
      <formula>$G$35</formula>
    </cfRule>
    <cfRule type="cellIs" priority="36" dxfId="0" operator="between" stopIfTrue="1">
      <formula>$G$40</formula>
      <formula>$G$40</formula>
    </cfRule>
  </conditionalFormatting>
  <conditionalFormatting sqref="A12">
    <cfRule type="cellIs" priority="1" dxfId="1" operator="between" stopIfTrue="1">
      <formula>$B$35</formula>
      <formula>$B$35</formula>
    </cfRule>
    <cfRule type="cellIs" priority="2" dxfId="0" operator="between" stopIfTrue="1">
      <formula>$B$40</formula>
      <formula>$B$40</formula>
    </cfRule>
  </conditionalFormatting>
  <printOptions horizontalCentered="1" verticalCentered="1"/>
  <pageMargins left="0.75" right="0.75" top="0.75" bottom="0" header="0.67" footer="0.5"/>
  <pageSetup fitToHeight="1" fitToWidth="1" horizontalDpi="600" verticalDpi="600" orientation="landscape" paperSize="9" scale="62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 of Banks in Jordan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Association of Banks in Jordan</dc:creator>
  <cp:keywords/>
  <dc:description/>
  <cp:lastModifiedBy>it-rami</cp:lastModifiedBy>
  <cp:lastPrinted>2023-09-03T07:15:17Z</cp:lastPrinted>
  <dcterms:created xsi:type="dcterms:W3CDTF">2005-06-25T10:40:41Z</dcterms:created>
  <dcterms:modified xsi:type="dcterms:W3CDTF">2024-05-08T07:50:15Z</dcterms:modified>
  <cp:category/>
  <cp:version/>
  <cp:contentType/>
  <cp:contentStatus/>
</cp:coreProperties>
</file>